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m-haase\AppData\Local\Temp\Fabasoft\Work\"/>
    </mc:Choice>
  </mc:AlternateContent>
  <xr:revisionPtr revIDLastSave="0" documentId="13_ncr:1_{4BF530F6-8EAE-491C-AA50-C9484D6DF878}" xr6:coauthVersionLast="47" xr6:coauthVersionMax="47" xr10:uidLastSave="{00000000-0000-0000-0000-000000000000}"/>
  <bookViews>
    <workbookView xWindow="6312" yWindow="216" windowWidth="16632" windowHeight="15972" xr2:uid="{00000000-000D-0000-FFFF-FFFF00000000}"/>
  </bookViews>
  <sheets>
    <sheet name="Vorblatt" sheetId="8" r:id="rId1"/>
    <sheet name="Dropdown" sheetId="16" state="hidden" r:id="rId2"/>
    <sheet name="Seite1" sheetId="1" r:id="rId3"/>
    <sheet name="Adressen Bew." sheetId="17" state="hidden" r:id="rId4"/>
    <sheet name="Seite2" sheetId="5" r:id="rId5"/>
    <sheet name="Seite3" sheetId="12" r:id="rId6"/>
    <sheet name="Seite4" sheetId="6" r:id="rId7"/>
    <sheet name="Seite5" sheetId="7" r:id="rId8"/>
    <sheet name="Seite6" sheetId="15" r:id="rId9"/>
    <sheet name="Seite7" sheetId="10" r:id="rId10"/>
  </sheets>
  <definedNames>
    <definedName name="_xlnm.Print_Area" localSheetId="2">Seite1!$B$1:$N$59</definedName>
    <definedName name="_xlnm.Print_Area" localSheetId="4">Seite2!$B$1:$K$47</definedName>
    <definedName name="_xlnm.Print_Area" localSheetId="5">Seite3!$B$1:$Q$40</definedName>
    <definedName name="_xlnm.Print_Area" localSheetId="6">Seite4!$B$1:$P$26</definedName>
    <definedName name="_xlnm.Print_Area" localSheetId="7">Seite5!$B$1:$Q$52</definedName>
    <definedName name="_xlnm.Print_Area" localSheetId="8">Seite6!$A$1:$J$28</definedName>
    <definedName name="_xlnm.Print_Area" localSheetId="9">Seite7!$B$1:$P$60</definedName>
    <definedName name="_xlnm.Print_Area" localSheetId="0">Vorblatt!$B$1:$L$40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2" l="1"/>
  <c r="I45" i="5"/>
  <c r="L24" i="12" l="1"/>
  <c r="N24" i="12" s="1"/>
  <c r="H12" i="6" l="1"/>
  <c r="J13" i="7"/>
  <c r="O7" i="7" l="1"/>
  <c r="H16" i="7"/>
  <c r="L16" i="7" s="1"/>
  <c r="H29" i="7"/>
  <c r="L35" i="7"/>
  <c r="L32" i="7"/>
  <c r="L19" i="7"/>
  <c r="L22" i="7"/>
  <c r="H26" i="7" l="1"/>
  <c r="L26" i="7" s="1"/>
  <c r="L6" i="6" l="1"/>
  <c r="K6" i="6"/>
  <c r="I43" i="5" l="1"/>
  <c r="G32" i="8" l="1"/>
  <c r="K32" i="8" s="1"/>
  <c r="G28" i="8"/>
  <c r="K28" i="8" s="1"/>
  <c r="G30" i="8" l="1"/>
  <c r="K30" i="8" s="1"/>
  <c r="G24" i="8"/>
  <c r="K24" i="8" s="1"/>
  <c r="I36" i="8" l="1"/>
  <c r="I6" i="5" s="1"/>
  <c r="I24" i="5" s="1"/>
  <c r="S15" i="12" s="1"/>
  <c r="H36" i="8"/>
  <c r="E6" i="5" s="1"/>
  <c r="G34" i="8"/>
  <c r="K34" i="8" s="1"/>
  <c r="K7" i="6"/>
  <c r="K5" i="6"/>
  <c r="H23" i="6"/>
  <c r="K23" i="6" s="1"/>
  <c r="L7" i="6"/>
  <c r="L5" i="6"/>
  <c r="L29" i="7"/>
  <c r="G43" i="5"/>
  <c r="J43" i="5"/>
  <c r="N9" i="12" l="1"/>
  <c r="N17" i="12"/>
  <c r="H13" i="7"/>
  <c r="G26" i="8"/>
  <c r="K26" i="8" s="1"/>
  <c r="I37" i="8"/>
  <c r="H9" i="6" l="1"/>
  <c r="M19" i="5"/>
  <c r="H31" i="5" s="1"/>
  <c r="I16" i="5"/>
  <c r="I19" i="5" s="1"/>
  <c r="I20" i="5" s="1"/>
  <c r="I21" i="5"/>
  <c r="K36" i="8"/>
  <c r="H8" i="6" s="1"/>
  <c r="I31" i="1" s="1"/>
  <c r="H32" i="5" l="1"/>
  <c r="H39" i="5"/>
  <c r="L8" i="6"/>
  <c r="H36" i="5"/>
  <c r="H35" i="5"/>
  <c r="H38" i="5"/>
  <c r="H37" i="5"/>
  <c r="H42" i="5"/>
  <c r="H40" i="5"/>
  <c r="H34" i="5"/>
  <c r="H41" i="5"/>
  <c r="L13" i="7"/>
  <c r="L38" i="7" s="1"/>
  <c r="K8" i="6"/>
  <c r="J5" i="7"/>
  <c r="O5" i="7" s="1"/>
  <c r="L42" i="7" l="1"/>
  <c r="L15" i="6"/>
  <c r="K15" i="6"/>
  <c r="H43" i="5"/>
  <c r="L17" i="12" l="1"/>
  <c r="H11" i="6"/>
  <c r="K25" i="6"/>
  <c r="L25" i="6"/>
  <c r="H10" i="6" l="1"/>
  <c r="P35" i="12"/>
  <c r="O3" i="7"/>
  <c r="O8" i="7" s="1"/>
  <c r="L41" i="7" s="1"/>
  <c r="H15" i="6" l="1"/>
  <c r="H25" i="6" s="1"/>
  <c r="I19" i="6" s="1"/>
  <c r="I33" i="1"/>
  <c r="L43" i="7"/>
  <c r="L21" i="6" l="1"/>
</calcChain>
</file>

<file path=xl/sharedStrings.xml><?xml version="1.0" encoding="utf-8"?>
<sst xmlns="http://schemas.openxmlformats.org/spreadsheetml/2006/main" count="403" uniqueCount="319">
  <si>
    <t>Datum</t>
  </si>
  <si>
    <t>Eingang bei der Bewilligungsstelle</t>
  </si>
  <si>
    <t>Anschrift</t>
  </si>
  <si>
    <t>Telefon, Telefax</t>
  </si>
  <si>
    <t>E-Mail</t>
  </si>
  <si>
    <t>Name</t>
  </si>
  <si>
    <t>3. Angaben über das Baugrundstück</t>
  </si>
  <si>
    <t>2. Beantragt wird</t>
  </si>
  <si>
    <t>€</t>
  </si>
  <si>
    <t>Lage (Gemeinde, Ortsteil, Strasse, Haus-Nr.)</t>
  </si>
  <si>
    <t>Größe in m²</t>
  </si>
  <si>
    <t>Grundbuchart</t>
  </si>
  <si>
    <t>Amtsgericht</t>
  </si>
  <si>
    <t>Gemarkung</t>
  </si>
  <si>
    <t>Band</t>
  </si>
  <si>
    <t>Blatt</t>
  </si>
  <si>
    <t>Flur-Nummer</t>
  </si>
  <si>
    <t>Der Bauherr ist schon Eigentümer des Grundstücks</t>
  </si>
  <si>
    <t>oder Erbbauberechtigter</t>
  </si>
  <si>
    <t>Dauer des Erbbaurechts</t>
  </si>
  <si>
    <t>voraussichtlich geschlossen am</t>
  </si>
  <si>
    <t>Erbbaurechtsausgeber</t>
  </si>
  <si>
    <t>Jahre</t>
  </si>
  <si>
    <t>4. Angaben über das Bauvorhaben</t>
  </si>
  <si>
    <t>Anzahl</t>
  </si>
  <si>
    <t>Der Wohnraum wird geschaffen durch</t>
  </si>
  <si>
    <t>Bauerrichtung in</t>
  </si>
  <si>
    <t>Die Baugenehmigung (Art. 55 BayBO) bzw. baurechtliche Zulässigkeit des Bauvorhabens (Art. 58 BayBO)</t>
  </si>
  <si>
    <t>Datum/Aktenzeichen</t>
  </si>
  <si>
    <t>Baubeginn voraussichtlich am</t>
  </si>
  <si>
    <t>Name, Firmenbezeichnung</t>
  </si>
  <si>
    <t>Der Kaufvertrag / Erbbaurechtsvertrag wird</t>
  </si>
  <si>
    <t>Grundbuch</t>
  </si>
  <si>
    <t>Erbbaugrundbuch</t>
  </si>
  <si>
    <t>(Regierungen, Landeshauptstadt München, Städte Augsburg und Nürnberg)</t>
  </si>
  <si>
    <t>5. Beschreibung des Gebäudes</t>
  </si>
  <si>
    <t>5.1</t>
  </si>
  <si>
    <t>m²</t>
  </si>
  <si>
    <t>geförderte Wohnungen mit einer Gesamtwohnfläche von</t>
  </si>
  <si>
    <t>5.1.2</t>
  </si>
  <si>
    <t>nicht geförderte Wohnungen mit insgesamt</t>
  </si>
  <si>
    <t>5.1.3</t>
  </si>
  <si>
    <t>Summe der Wohnflächen</t>
  </si>
  <si>
    <t>5.1.4</t>
  </si>
  <si>
    <t>Fläche der Gemeinschaftsräume</t>
  </si>
  <si>
    <t>5.1.5</t>
  </si>
  <si>
    <t>Fläche der Geschäftsräume</t>
  </si>
  <si>
    <t>Gesamtgrundfläche</t>
  </si>
  <si>
    <t>5.1.6</t>
  </si>
  <si>
    <t>5.1.7</t>
  </si>
  <si>
    <t>Anteil der Geschäftsräume an der Gesamtgrundfläche</t>
  </si>
  <si>
    <t>5.1.8</t>
  </si>
  <si>
    <t>Anzahl der Stellplätze</t>
  </si>
  <si>
    <t>5.1.1</t>
  </si>
  <si>
    <t>5.1.9</t>
  </si>
  <si>
    <t>6. Gesamtkosten</t>
  </si>
  <si>
    <t>6.0</t>
  </si>
  <si>
    <t>6.1</t>
  </si>
  <si>
    <t>Grundstück</t>
  </si>
  <si>
    <t>Wert der verwendeten Bauteile</t>
  </si>
  <si>
    <t>Gesamtkosten</t>
  </si>
  <si>
    <t>Herrrichten und Erschließen</t>
  </si>
  <si>
    <t>6.2</t>
  </si>
  <si>
    <t>6.3</t>
  </si>
  <si>
    <t>Bauwerk</t>
  </si>
  <si>
    <t>davon</t>
  </si>
  <si>
    <t>Wohn- und Nebengebäude</t>
  </si>
  <si>
    <t>Garagen</t>
  </si>
  <si>
    <t>Bauwerk - Baukonstruktion</t>
  </si>
  <si>
    <t>Bauwerk - Technische Anlagen</t>
  </si>
  <si>
    <t>6.4</t>
  </si>
  <si>
    <t>6.5</t>
  </si>
  <si>
    <t>6.6</t>
  </si>
  <si>
    <t>Austattung und Kunstwerke</t>
  </si>
  <si>
    <t>6.7</t>
  </si>
  <si>
    <t>Baunebenkosten</t>
  </si>
  <si>
    <t>7.1</t>
  </si>
  <si>
    <t>Fremdmittel</t>
  </si>
  <si>
    <t>Zins v.H.</t>
  </si>
  <si>
    <t>Jährliche Leistungen</t>
  </si>
  <si>
    <t>Belegungsabhängiges Darlehen</t>
  </si>
  <si>
    <t>Erbbauzins</t>
  </si>
  <si>
    <t>Bargeld/Guthaben</t>
  </si>
  <si>
    <t>Selbsthilfe</t>
  </si>
  <si>
    <t>Summe der Eigenleistungen</t>
  </si>
  <si>
    <t>Gesamtfinanzierung</t>
  </si>
  <si>
    <t>8.1</t>
  </si>
  <si>
    <t>Jährliche Aufwendungen</t>
  </si>
  <si>
    <t>Kapitalkosten (Zinsen und Tilgung lt. Finanzierungsplan)</t>
  </si>
  <si>
    <t>Bewirtschaftungskosten (pauschal)</t>
  </si>
  <si>
    <t>Gesamtbetrag der Aufwendungen</t>
  </si>
  <si>
    <t>Jährliche Erträge</t>
  </si>
  <si>
    <t>Geförderter Wohnraum und dazu gehörende Garagen</t>
  </si>
  <si>
    <t>Mietwohnraum</t>
  </si>
  <si>
    <t>Miete/€/m²/mtl.</t>
  </si>
  <si>
    <t>Miete/€/mtl.</t>
  </si>
  <si>
    <t>Nicht geförderte Räume</t>
  </si>
  <si>
    <t>Zinsen             €</t>
  </si>
  <si>
    <t>Geschäftsräume</t>
  </si>
  <si>
    <t>Gesamtbetrag der Erträge</t>
  </si>
  <si>
    <t>Abgleich der Aufwands- und Ertragsberechnung</t>
  </si>
  <si>
    <t>Mehrertrag / Minderertrag</t>
  </si>
  <si>
    <t>Der Minderertrag wird getragen durch</t>
  </si>
  <si>
    <t>Steuerersparnis</t>
  </si>
  <si>
    <t>Einnahmen aus Privatvermögen</t>
  </si>
  <si>
    <t>sonstige Einnahmen aus</t>
  </si>
  <si>
    <t>Nennbetrag      €</t>
  </si>
  <si>
    <t>Eigenleistungen</t>
  </si>
  <si>
    <t xml:space="preserve"> Neubau</t>
  </si>
  <si>
    <t xml:space="preserve"> Gebäudeänderung</t>
  </si>
  <si>
    <t xml:space="preserve">Ermittlung des belegungsabhängigen Darlehens </t>
  </si>
  <si>
    <t>€/m²/monatlich</t>
  </si>
  <si>
    <t>Einkommensstufe II</t>
  </si>
  <si>
    <t>Einkommensstufe I</t>
  </si>
  <si>
    <t>€/m²/mtl.</t>
  </si>
  <si>
    <t>Einkommensstufe III</t>
  </si>
  <si>
    <t>Darlehensbetrag          €</t>
  </si>
  <si>
    <t>Summen</t>
  </si>
  <si>
    <t>Wohnungen davon Neubau</t>
  </si>
  <si>
    <t>auf geförderten Wohnraum entfallen</t>
  </si>
  <si>
    <t>9.1</t>
  </si>
  <si>
    <t>Die Angaben in diesem Antrag wurden nach bestem Wissen und Gewissen abgegeben. Sie gelten auch gegenüber der Bayerischen Landesbodenkreditanstalt.</t>
  </si>
  <si>
    <t>Ich ermächtige / wir ermächtigen die für die beantragten Fördermittel zuständigen Behörden sowie die Bayerische Landesbodenkreditanstalt, Auskünfte über die im Finanzierungsplan enthaltenen Fremdmittel unmittelbar bei den Darlehensgebern einzuholen.</t>
  </si>
  <si>
    <t>Unterschrifte(en) Bevollmächtigter / Betreuer</t>
  </si>
  <si>
    <t>Unterschrift(en) Antragsteller / Darlehensnehmer</t>
  </si>
  <si>
    <t>Eigenkapitalquote:</t>
  </si>
  <si>
    <t>Prüfungsvermerk der Bewilligungsstelle</t>
  </si>
  <si>
    <t xml:space="preserve">Der /Die Antragsteller (oder Handlungsbevollmächtigte) hat / haben sich durch Vorlage der amtlichen </t>
  </si>
  <si>
    <t>Ausweispapiere legitimiert. Kopien der Ausweispapiere sind dem Antrag beigefügt.</t>
  </si>
  <si>
    <t>Der Antrag wurde geprüft.</t>
  </si>
  <si>
    <t>Es werden keine Beanstandungen erhoben.</t>
  </si>
  <si>
    <t>Bemerkungen:</t>
  </si>
  <si>
    <t>Durchschnittliche Größe der Wohnungen:</t>
  </si>
  <si>
    <t>Geschäftszeichen</t>
  </si>
  <si>
    <t>Ich handle/ wir handeln ausschließlich auf eigene Rechnung.</t>
  </si>
  <si>
    <t>Wohnungen
Anzahl</t>
  </si>
  <si>
    <t>Nennbetrag
€</t>
  </si>
  <si>
    <r>
      <t xml:space="preserve">Tilgung </t>
    </r>
    <r>
      <rPr>
        <sz val="9"/>
        <rFont val="Arial"/>
        <family val="2"/>
      </rPr>
      <t>v.H.</t>
    </r>
  </si>
  <si>
    <t>Zinsen
€</t>
  </si>
  <si>
    <t>Tilgung 
€</t>
  </si>
  <si>
    <t>Tilgung
€</t>
  </si>
  <si>
    <r>
      <t xml:space="preserve">Art und Geldgeber
</t>
    </r>
    <r>
      <rPr>
        <sz val="7.5"/>
        <rFont val="Arial"/>
        <family val="2"/>
      </rPr>
      <t>Altbelastungen rot unterstreichen</t>
    </r>
  </si>
  <si>
    <t>Wohnfläche
m²</t>
  </si>
  <si>
    <t>Summe der Fremdmittel</t>
  </si>
  <si>
    <t>Gebäuderestwert
(./. Altbelastungen)</t>
  </si>
  <si>
    <t>5.1.10</t>
  </si>
  <si>
    <t>Neuzuschaffende Wohnungen</t>
  </si>
  <si>
    <t>Die Kosten der Kostengruppen "Bauwerk - Baukonstruktion" und 
"Bauwerk - technische Anlagen" betragen je m² Wohnfläche:</t>
  </si>
  <si>
    <t>Zumutbare Miete für Mieter der</t>
  </si>
  <si>
    <t>bei großen oder für Rollstuhlfahrer geeigneten Wohnungen</t>
  </si>
  <si>
    <t>Telefon</t>
  </si>
  <si>
    <t>Name, Anschrift</t>
  </si>
  <si>
    <t>aus Eigenmitteln
bezahltes Grundstück</t>
  </si>
  <si>
    <t>y</t>
  </si>
  <si>
    <t>x</t>
  </si>
  <si>
    <r>
      <t xml:space="preserve">An  </t>
    </r>
    <r>
      <rPr>
        <sz val="14"/>
        <rFont val="Wingdings 2"/>
        <family val="1"/>
        <charset val="2"/>
      </rPr>
      <t>u</t>
    </r>
  </si>
  <si>
    <r>
      <t>Anlagen zum Antrag: siehe dazu</t>
    </r>
    <r>
      <rPr>
        <sz val="12"/>
        <rFont val="Arial"/>
        <family val="2"/>
      </rPr>
      <t xml:space="preserve"> </t>
    </r>
    <r>
      <rPr>
        <sz val="14"/>
        <rFont val="Wingdings 2"/>
        <family val="1"/>
        <charset val="2"/>
      </rPr>
      <t>z</t>
    </r>
  </si>
  <si>
    <r>
      <t xml:space="preserve">Steuer-Id-Nr. / Umsatzsteuer-Id-Nr. </t>
    </r>
    <r>
      <rPr>
        <sz val="14"/>
        <rFont val="Wingdings 2"/>
        <family val="1"/>
        <charset val="2"/>
      </rPr>
      <t>v</t>
    </r>
  </si>
  <si>
    <t xml:space="preserve">     Randnummern:siehe Erläuterungen zum Antrag</t>
  </si>
  <si>
    <t>Datum (TT.MM.JJJJ)</t>
  </si>
  <si>
    <t>Bewirtschaftungskosten Garagen/Carports (Anzahl X 125 €/Jahr)</t>
  </si>
  <si>
    <t>Die zumutbare Miete zwischen den Einkommensstufen erhöht sich um jeweils</t>
  </si>
  <si>
    <t>Tragen Sie in der nachfolgenden Tabelle die auf den jeweiligen Mieterkreis entfallende Anzahl der Wohnungen und die dazu gehörenden Wohnflächen ein</t>
  </si>
  <si>
    <t>ein Gesamtzuschuss von</t>
  </si>
  <si>
    <t>Wohnungen davon Gebäudeänderung/ -erweiterung</t>
  </si>
  <si>
    <r>
      <t xml:space="preserve">Tragen Sie bitte hier die </t>
    </r>
    <r>
      <rPr>
        <b/>
        <sz val="11"/>
        <color indexed="10"/>
        <rFont val="Arial"/>
        <family val="2"/>
      </rPr>
      <t>zumutbare Miete</t>
    </r>
    <r>
      <rPr>
        <b/>
        <sz val="11"/>
        <rFont val="Arial"/>
        <family val="2"/>
      </rPr>
      <t xml:space="preserve"> für die Einkommenstufe I ein</t>
    </r>
  </si>
  <si>
    <r>
      <t xml:space="preserve">Tragen Sie bitte hier die </t>
    </r>
    <r>
      <rPr>
        <b/>
        <sz val="11"/>
        <color indexed="10"/>
        <rFont val="Arial"/>
        <family val="2"/>
      </rPr>
      <t>durchschnittliche Erstvermietungsmiete</t>
    </r>
    <r>
      <rPr>
        <b/>
        <sz val="11"/>
        <rFont val="Arial"/>
        <family val="2"/>
      </rPr>
      <t xml:space="preserve"> ein</t>
    </r>
  </si>
  <si>
    <t>Zuschussbetrag          €</t>
  </si>
  <si>
    <t xml:space="preserve">7. </t>
  </si>
  <si>
    <t>7.3</t>
  </si>
  <si>
    <t>m² Wohnfläche x 20 €</t>
  </si>
  <si>
    <t>11.2</t>
  </si>
  <si>
    <t>Anzahl der Garagen und Carports</t>
  </si>
  <si>
    <t>7.2</t>
  </si>
  <si>
    <t>7.4</t>
  </si>
  <si>
    <t>Ich/wir wurde(n) in einem persönlichen Beratungsgespräch am</t>
  </si>
  <si>
    <t>über die wesentlichen</t>
  </si>
  <si>
    <t xml:space="preserve">Außenanlagen </t>
  </si>
  <si>
    <t>Der Antragsteller/in wurde in einem persönlichen Gespräch am</t>
  </si>
  <si>
    <t>In Kenntnis der strafrechtlichen Bedeutung unvollständiger oder falscher Angaben wird versichert, dass</t>
  </si>
  <si>
    <t>die Einnahmen und Ausgaben nach den Rechnungsunterlagen im Zusammenhang mit dem geförderten Vorhaben angefallen sind (bei Förderung von Baumaßnahmen: und mit der Baurechnung übereinstimmen),</t>
  </si>
  <si>
    <t>die nicht zuwendungsfähigen Beträge, Rückforderungen und Rückzahlungen abgesetzt wurden,</t>
  </si>
  <si>
    <t>die Zuwendung ausschließlich zur Erfüllung des im Bewilligungsbescheid näher bezeichneten Zuwendungszwecks verwendet wurde,</t>
  </si>
  <si>
    <t>die im Zuwendungsbescheid einschließlich der dort enthaltenen Nebenbestimmungen genannten Bedingungen und Auflagen eingehalten wurden.</t>
  </si>
  <si>
    <t>Dem Unterzeichner ist bekannt, dass die Zuwendung im Fall ihrer zweckwidrigen Verwendung der Rückforderung und Verzinsung unterliegt.</t>
  </si>
  <si>
    <t>zum Antrag</t>
  </si>
  <si>
    <t>zur Schlussabrechnung (Verwendungsnachweis)</t>
  </si>
  <si>
    <t xml:space="preserve">   Antrag/   Schlussabrechnung</t>
  </si>
  <si>
    <t>1. Angaben über Bauherr/in, Betreuer/in und Notar/in</t>
  </si>
  <si>
    <t>Bauherr/in</t>
  </si>
  <si>
    <r>
      <t xml:space="preserve">Betreuer/in  </t>
    </r>
    <r>
      <rPr>
        <b/>
        <sz val="14"/>
        <rFont val="Wingdings 2"/>
        <family val="1"/>
        <charset val="2"/>
      </rPr>
      <t>w</t>
    </r>
  </si>
  <si>
    <t>Notar/in</t>
  </si>
  <si>
    <t>Garagen und Carports</t>
  </si>
  <si>
    <t>Stellplätze</t>
  </si>
  <si>
    <r>
      <t>Gemeinschaftsräume</t>
    </r>
    <r>
      <rPr>
        <vertAlign val="superscript"/>
        <sz val="10"/>
        <rFont val="Arial"/>
        <family val="2"/>
      </rPr>
      <t>1</t>
    </r>
  </si>
  <si>
    <r>
      <rPr>
        <vertAlign val="superscript"/>
        <sz val="8"/>
        <rFont val="Arial"/>
        <family val="2"/>
      </rPr>
      <t>1</t>
    </r>
    <r>
      <rPr>
        <sz val="8"/>
        <rFont val="Arial"/>
        <family val="2"/>
      </rPr>
      <t xml:space="preserve"> auch nicht geförderte Gemeinschaftsräume</t>
    </r>
  </si>
  <si>
    <r>
      <rPr>
        <vertAlign val="superscript"/>
        <sz val="8"/>
        <rFont val="Arial"/>
        <family val="2"/>
      </rPr>
      <t>³)</t>
    </r>
    <r>
      <rPr>
        <sz val="8"/>
        <rFont val="Arial"/>
        <family val="2"/>
      </rPr>
      <t xml:space="preserve">  Zur Aktivierung der Rechenfunktion ist unter Nr. 5.1.1 auf Seite 2 des Antrags die Summe der Wohnflächen für diese Wohnungen anzugeben </t>
    </r>
  </si>
  <si>
    <t>Ihre Rechte:</t>
  </si>
  <si>
    <t>•</t>
  </si>
  <si>
    <t>Sie haben ein Auskunftsrecht über die zu Ihrer Person gespeicherten Daten und deren Verarbeitung (Art. 15 DSGVO).</t>
  </si>
  <si>
    <t>Sie haben das Recht auf Datenberichtigung sofern Ihre Daten unrichtig oder unvollständig sein sollten (Art. 16 DSGVO).</t>
  </si>
  <si>
    <t>Sie haben ein Recht auf Löschung der zu Ihrer Person gespeicherten Daten nach Maßgabe des Art. 17 DSGVO.</t>
  </si>
  <si>
    <t>Sie haben ein Recht auf Einschränkung der Datenverarbeitung (Art. 18 DSGVO).</t>
  </si>
  <si>
    <t>Sie haben ein Beschwerderecht bei der für Datenschutz zuständigen Aufsichtsbehörde: 
Der Bayerische Landesbeauftragte für den Datenschutz
Wagmüllerstraße 18
80538 München
Telefon: 089 212672-0
E-Mail: poststelle@datenschutz-bayern.de</t>
  </si>
  <si>
    <t xml:space="preserve">Mietwohnraum </t>
  </si>
  <si>
    <t>Regierung von Niederbayern   Regierungsplatz 540             84028 Landshut</t>
  </si>
  <si>
    <t>Regierung der Oberpfalz       Emmeramsplatz 8                     93047 Regensburg</t>
  </si>
  <si>
    <t>Regierung von Oberfranken                Ludwigstraße 20                 95444 Bayreuth</t>
  </si>
  <si>
    <t>Stadt Nürnberg                                              Stab Wohnen                            Marienstarße 6                          90402 Nürnberg</t>
  </si>
  <si>
    <t>Regierung von Schwaben               Fronhof 10                                       86152 Augsburg</t>
  </si>
  <si>
    <t>Regierung von Unterfranken                 Peterplatz 9                           97070 Würzburg</t>
  </si>
  <si>
    <t>Regierung von Mittelfranken               Promenade 27                                91522 Ansbach</t>
  </si>
  <si>
    <t>Stadt München                            Referat für Stadtplanung und Bauordnung                          Blumenstraße 31                       80331 München</t>
  </si>
  <si>
    <t xml:space="preserve">Mit dem Vorhaben wurde noch nicht begonnen.  </t>
  </si>
  <si>
    <t>Als Vorhabenbeginn gelten der Baubeginn (Aushub des Mutterbodens), der Kaufvertrag für eine Kaufeigentumsmaßnahme oder grundsätzlich der Abschluss eines der Bauausführung zuzurechnenden Lieferungs- oder Leistungsvertrags.</t>
  </si>
  <si>
    <t xml:space="preserve">Die nachfolgenden Informationen betreffen die Verarbeitung personenbezogener Daten durch die zuständigen Bewilligungsstellen i.S.v. Ziff. 60.1 WFB 2023.
Die Verarbeitung personenbezogener Daten dient ausschließlich dazu das Bewilligungsverfahren zu unterstützen. Die Daten werden vertraulich behandelt. Die von der Bewilligungsstelle erhobenen Daten werden gelöscht, wenn sie zur Aufgabenerfüllung nicht mehr benötigt werden oder spätestens mit Ablauf der gesetzlichen Aufbewahrungsfristen.
Die Erhebung, Verarbeitung und Weitergabe der Daten erfolgt mit Ihrer Einwilligung. Bitte beachten Sie, dass die abschließende Antragsbearbeitung die Erhebung, Verarbeitung und Weitergabe personenbezogener Daten voraussetzt.
Die in den Nummern 1 bis 13 sowie den Anlagen zum Antrag erfragten Daten werden erhoben, um zu prüfen, ob die Voraussetzungen für die Förderung nach den Wohnraumförderungsbestimmungen 2023 vorliegen. Rechtsgrundlage für die Datenerhebung ist Art. 4 Abs. 1 des Bayerischen Datenschutzgesetzes (BayDSG) in Verbindung mit Art. 6 Abs. 1 UAbs. 1 Buchst. a, c, e der Datenschutz-Grundverordnung (DSGVO).
</t>
  </si>
  <si>
    <t>Sie haben das Recht, Ihre einmal erteilte Einwilligung jederzeit gegenüber der zuständigen Bewilligungsstelle i.S.v. Ziff. 60.1 WFB 2023 zu widerrufen. Dies hat zur Folge, dass die Datenverarbeitung, die auf dieser Einwilligung beruht, für die Zukunft nicht mehr fortgeführt und Ihr Antrag nicht abschließend bearbeitet werden kann. Die Rechtmäßigkeit der Datenverarbeitung bis zu Ihrem Widerruf wird davon nicht berührt.</t>
  </si>
  <si>
    <t>Bemerkungen</t>
  </si>
  <si>
    <t>Die Angaben werden benötigt, um zu prüfen, ob die Voraussetzungen für die Gewährung der Zuwendung vorliegen (Art. 16 Abs. 2 Bayer. Datenschutzgesetz).Sie gelten auch gegenüber der Bayerischen Landesbodenkreditanstalt.</t>
  </si>
  <si>
    <t xml:space="preserve"> </t>
  </si>
  <si>
    <t>Stadt Augsburg     Wohnbauförderung und Wohnen                                                     Mittlerer Lech 5                                                   86150 Augsburg</t>
  </si>
  <si>
    <t>Regierung von Oberbayern         Maximilianstraße 39              80538 München</t>
  </si>
  <si>
    <t xml:space="preserve">Die geförderten Wohnungen sind seit dem </t>
  </si>
  <si>
    <t xml:space="preserve">  bezugsfertig.</t>
  </si>
  <si>
    <r>
      <t xml:space="preserve">Ich beantrage / Wir beantragen einem </t>
    </r>
    <r>
      <rPr>
        <b/>
        <sz val="10"/>
        <rFont val="Arial"/>
        <family val="2"/>
      </rPr>
      <t>vorzeitigen Baugeginn / Kaufvertragsabschluss</t>
    </r>
    <r>
      <rPr>
        <sz val="10"/>
        <rFont val="Arial"/>
        <family val="2"/>
      </rPr>
      <t xml:space="preserve"> zuzustimmen</t>
    </r>
  </si>
  <si>
    <t>8. Finanzierungsplan</t>
  </si>
  <si>
    <t xml:space="preserve">8.2 </t>
  </si>
  <si>
    <t>9. Aufwands- und Ertragsberechnung</t>
  </si>
  <si>
    <t>9.1.1</t>
  </si>
  <si>
    <t>9.1.2</t>
  </si>
  <si>
    <t>9.1.3</t>
  </si>
  <si>
    <t>9.2</t>
  </si>
  <si>
    <t>9.2.1</t>
  </si>
  <si>
    <t>9.2.1.1</t>
  </si>
  <si>
    <t>9.2.1.2</t>
  </si>
  <si>
    <t>9.2.1.3</t>
  </si>
  <si>
    <t>9.2.1.4</t>
  </si>
  <si>
    <t>9.2.2</t>
  </si>
  <si>
    <t>9.2.2.1</t>
  </si>
  <si>
    <t>9.2.2.2</t>
  </si>
  <si>
    <t>9.2.2.3</t>
  </si>
  <si>
    <t>9.2.2.4</t>
  </si>
  <si>
    <t>9.3</t>
  </si>
  <si>
    <t>9.3.1</t>
  </si>
  <si>
    <t>9.3.2</t>
  </si>
  <si>
    <t>9.3.3</t>
  </si>
  <si>
    <t xml:space="preserve">10.    Hinweise zur Datenverarbeitung (Art. 13 DSGVO und Art. 14 DSGVO)
                </t>
  </si>
  <si>
    <t xml:space="preserve">11. </t>
  </si>
  <si>
    <t>11.1</t>
  </si>
  <si>
    <t>12.1</t>
  </si>
  <si>
    <t>12.2</t>
  </si>
  <si>
    <t>12.3</t>
  </si>
  <si>
    <t xml:space="preserve">Ein gültiger Energieausweis wurde eingereicht. </t>
  </si>
  <si>
    <t>Gesamtbetrag der Aufwendungen (Summe aus Nr. 9.1)</t>
  </si>
  <si>
    <t>Gesamtbetrag der Erträge (Summe aus Nr. 9.2)</t>
  </si>
  <si>
    <t xml:space="preserve">Zutreffendes bitte ankreuzen               oder ausfüllen     </t>
  </si>
  <si>
    <t>Objektabhängiger Zuschuss</t>
  </si>
  <si>
    <t>7.5</t>
  </si>
  <si>
    <t>Gesamtzuschuss</t>
  </si>
  <si>
    <t>Zuschuss einfaches Bauen</t>
  </si>
  <si>
    <t>Unterschreitung der aktuellen Kostenobergrenze von 3.250 €/m² für KG 300 und 400 um 15%)</t>
  </si>
  <si>
    <t>Zuschuss Barrierefreies Bauen - Grundrisse</t>
  </si>
  <si>
    <t>Zuschuss Barrierefreies Bauen - Aufzug</t>
  </si>
  <si>
    <t>- Bindungsdauer 40 Jahre oder 55 Jahre</t>
  </si>
  <si>
    <t>2.000 €/m²</t>
  </si>
  <si>
    <t>*Bindungsdauer 40 Jahre</t>
  </si>
  <si>
    <t>2.200 €/m²</t>
  </si>
  <si>
    <t>*Bindungsdauer 55 Jahre</t>
  </si>
  <si>
    <t>Zuschuss Einfaches Bauen</t>
  </si>
  <si>
    <t>Zuschussbetrag € / Geschoss</t>
  </si>
  <si>
    <t>Bindungsdauer 40 oder 55 Jahre</t>
  </si>
  <si>
    <t>ein staatliches Darlehen von</t>
  </si>
  <si>
    <t>Wohnfläche davon barrierefrei</t>
  </si>
  <si>
    <t>13. Erklärungen</t>
  </si>
  <si>
    <t>12. Subventionserhebliche Tatsachen</t>
  </si>
  <si>
    <t>13.1</t>
  </si>
  <si>
    <t>13.2</t>
  </si>
  <si>
    <t>13.3</t>
  </si>
  <si>
    <t>13.4</t>
  </si>
  <si>
    <t>13.5</t>
  </si>
  <si>
    <t>13.6</t>
  </si>
  <si>
    <t>13.7</t>
  </si>
  <si>
    <t>13.8</t>
  </si>
  <si>
    <t>13.9</t>
  </si>
  <si>
    <t>13.10</t>
  </si>
  <si>
    <t>13.11</t>
  </si>
  <si>
    <t>13.12</t>
  </si>
  <si>
    <t>13.13</t>
  </si>
  <si>
    <t>Subventionserhebliche Tatsachen sind ferner solche, die durch Scheingeschäfte oder Scheinhandlungen verdeckt werden, sowie Rechtsgeschäfte oder Handlungen unter Missbrauch von Gestaltungsmöglichkeiten im Zusammenhang mit einer beantragten Zuwendung (§ 4 SubvG).</t>
  </si>
  <si>
    <t>12.1.1</t>
  </si>
  <si>
    <t>12.1.2</t>
  </si>
  <si>
    <t>12.1.3</t>
  </si>
  <si>
    <t>12.1.4</t>
  </si>
  <si>
    <t>Zuschüsse</t>
  </si>
  <si>
    <r>
      <t xml:space="preserve">Tragen Sie bitte hier die </t>
    </r>
    <r>
      <rPr>
        <b/>
        <sz val="11"/>
        <color indexed="10"/>
        <rFont val="Arial"/>
        <family val="2"/>
      </rPr>
      <t>Wohnfläche</t>
    </r>
    <r>
      <rPr>
        <b/>
        <sz val="11"/>
        <rFont val="Arial"/>
        <family val="2"/>
      </rPr>
      <t xml:space="preserve"> für die geförderten Wohnungen ein</t>
    </r>
  </si>
  <si>
    <t>Ich/wir versichere/versichern hiermit, dass mir/uns die für diesen Förderantrag subventionserheblichen Tatsachen bekannt sind und die nachstehend aufgeführten Angaben sowie die beigefügten Unterlagen vollständig und richtig sind. Mir/uns ist die Strafbarkeit des Subventionsbetrugs nach § 264 StGB bekannt.</t>
  </si>
  <si>
    <t>Nachweis über vorhabenbezogene Einnahmen (z. B. Mietschätzung, Verwertungserlöse, Sponsoring‑Zusage)</t>
  </si>
  <si>
    <t xml:space="preserve">Nachweise über Finanzierungsbeteiligungen Dritter (z. B. Zuwendungsbescheide/‑zusagen Dritter, Sponsorenbestätigungen) </t>
  </si>
  <si>
    <t>12.1.5</t>
  </si>
  <si>
    <t>12.1.6</t>
  </si>
  <si>
    <t>12.1.7</t>
  </si>
  <si>
    <t>Vorzeitiger Beginn bereits erfolgt (falls ja: Nachweis der Zustimmung vorlegen).</t>
  </si>
  <si>
    <t>Barrierefrei erreichbare Geschosse (ohne EG)</t>
  </si>
  <si>
    <t>5.1.11</t>
  </si>
  <si>
    <t>Förderfähige Gesamtfläche</t>
  </si>
  <si>
    <t>Stand: März 2026</t>
  </si>
  <si>
    <t>Subventionserhebliche Tatsachen sind alle Angaben, die nach dem Zuwendungszweck, Rechts- und Verwaltungsvorschriften, Zuwendungsrichtlinien sowie den Nebenbestimmungen für die Bewilligung, Gewährung, Rückforderung, Weitergewährung oder das Belassen einer Zuwendung von Bedeutung sind (siehe § 264 Abs. 9 StGB in Verbindung mit Art. 1 des Bayerischen Strafrechtsausführungsgesetzes – BayStrAG – und § 2 Abs. 1 des Subventionsgesetzes – SubvG). Dazu gehören insbesondere folgende Nachweise, die zur Beurteilung der Notwendigkeit und Angemessenheit der Zuwendung von Bedeutung sind.</t>
  </si>
  <si>
    <t>Gesamtkosten (vgl. Nr. 6) und Finanzierungsplan (vgl. Nr. 8)</t>
  </si>
  <si>
    <t>Nachweis über Fremdmittel und Eigenleistungen, (vgl. Nr. 8.1 und 8.2)</t>
  </si>
  <si>
    <t xml:space="preserve">Vorsteuerabzugsberechtigung  (falls ja: Ausgaben ohne Umsatzsteuer in der Kostenaufstellung ausweisen) </t>
  </si>
  <si>
    <t xml:space="preserve">Bauunterlagen (Bauantrag, Baugenehmigung, Baupläne (Grundrisse, Schnitte), Statik, Baubeschreibung, amtl. Lageplan, Installationspläne, Wohnflächenberechnung), Kostenvoranschläge , Rechnungsangebote </t>
  </si>
  <si>
    <t>Einkommensorientierte Förderung (EOF) - Sondervermögen</t>
  </si>
  <si>
    <t>Mietwohnraum - EOF Sondervermögen</t>
  </si>
  <si>
    <t>Für die Förderung gelten die Wohnraumförderungsbestimmungen 2023 (WFB 2023), Bekanntmachung des Bayerischen Staatsministeriums für Wohnen, Bau und Verkehr vom 13. April 2023 (BayMBl. Nr. 206) in der jeweils geltenden Fassung, sowie das Rundschreiben des Bayerischen Staatsministerium für Wohnen, Bau und Verkehr, Az.StMB-31-4731-5-13-4, vom 11.02.2026.</t>
  </si>
  <si>
    <t>Förder-, Darlehens-, Zuschuss- und Sicherheitenbedingungen informiert.</t>
  </si>
  <si>
    <t>Förder-, Darlehens-, Zuschuss- und Sicherheitsbedingungen informiert.</t>
  </si>
  <si>
    <t>HINWEISE ZUR BERECHNUNGSFUNKTION Stabau Ib SV</t>
  </si>
  <si>
    <t>Formblatt
Stabau Ib SV</t>
  </si>
  <si>
    <t>*Zuschüsse werden auf volle Hundert Euro abgerundet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</si>
</sst>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 &quot;€&quot;_-;\-* #,##0\ &quot;€&quot;_-;_-* &quot;-&quot;??\ &quot;€&quot;_-;_-@_-"/>
    <numFmt numFmtId="165" formatCode="#,##0.00\ &quot;m²&quot;"/>
    <numFmt numFmtId="166" formatCode="#,##0_ ;[Red]\-#,##0\ "/>
    <numFmt numFmtId="167" formatCode="_-* #,##0_-;\-* #,##0_-;_-* &quot;-&quot;??_-;_-@_-"/>
    <numFmt numFmtId="168" formatCode="_-* #,##0\ _€_-;\-* #,##0\ _€_-;_-* &quot;-&quot;??\ _€_-;_-@_-"/>
  </numFmts>
  <fonts count="42" x14ac:knownFonts="1">
    <font>
      <sz val="10"/>
      <name val="Arial"/>
    </font>
    <font>
      <sz val="10"/>
      <name val="Arial"/>
      <family val="2"/>
    </font>
    <font>
      <b/>
      <sz val="10"/>
      <name val="Arial"/>
      <family val="2"/>
    </font>
    <font>
      <sz val="8"/>
      <name val="Arial"/>
      <family val="2"/>
    </font>
    <font>
      <sz val="10"/>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b/>
      <sz val="8"/>
      <name val="Arial"/>
      <family val="2"/>
    </font>
    <font>
      <b/>
      <sz val="9"/>
      <name val="Arial"/>
      <family val="2"/>
    </font>
    <font>
      <sz val="9"/>
      <name val="Arial"/>
      <family val="2"/>
    </font>
    <font>
      <b/>
      <sz val="10"/>
      <name val="Arial"/>
      <family val="2"/>
    </font>
    <font>
      <sz val="10"/>
      <name val="Arial"/>
      <family val="2"/>
    </font>
    <font>
      <b/>
      <sz val="20"/>
      <name val="Arial"/>
      <family val="2"/>
    </font>
    <font>
      <sz val="12"/>
      <name val="Arial"/>
      <family val="2"/>
    </font>
    <font>
      <b/>
      <sz val="20"/>
      <color indexed="10"/>
      <name val="Arial"/>
      <family val="2"/>
    </font>
    <font>
      <sz val="12"/>
      <name val="Arial"/>
      <family val="2"/>
    </font>
    <font>
      <b/>
      <sz val="12"/>
      <name val="Arial"/>
      <family val="2"/>
    </font>
    <font>
      <sz val="12"/>
      <name val="Wingdings"/>
      <charset val="2"/>
    </font>
    <font>
      <sz val="11"/>
      <name val="Arial"/>
      <family val="2"/>
    </font>
    <font>
      <b/>
      <sz val="22"/>
      <name val="Arial"/>
      <family val="2"/>
    </font>
    <font>
      <sz val="10"/>
      <color indexed="9"/>
      <name val="Arial"/>
      <family val="2"/>
    </font>
    <font>
      <sz val="8.6"/>
      <name val="Arial"/>
      <family val="2"/>
    </font>
    <font>
      <sz val="7.5"/>
      <name val="Arial"/>
      <family val="2"/>
    </font>
    <font>
      <i/>
      <sz val="11"/>
      <name val="Calibri"/>
      <family val="2"/>
    </font>
    <font>
      <sz val="14"/>
      <name val="Wingdings 2"/>
      <family val="1"/>
      <charset val="2"/>
    </font>
    <font>
      <b/>
      <sz val="14"/>
      <name val="Wingdings 2"/>
      <family val="1"/>
      <charset val="2"/>
    </font>
    <font>
      <b/>
      <sz val="16"/>
      <name val="Wingdings 2"/>
      <family val="1"/>
      <charset val="2"/>
    </font>
    <font>
      <sz val="10"/>
      <color theme="0"/>
      <name val="Arial"/>
      <family val="2"/>
    </font>
    <font>
      <sz val="8"/>
      <color rgb="FF000000"/>
      <name val="Tahoma"/>
      <family val="2"/>
    </font>
    <font>
      <b/>
      <sz val="26"/>
      <name val="Arial"/>
      <family val="2"/>
    </font>
    <font>
      <b/>
      <sz val="11"/>
      <color indexed="10"/>
      <name val="Arial"/>
      <family val="2"/>
    </font>
    <font>
      <sz val="10"/>
      <name val="Arial"/>
      <family val="2"/>
    </font>
    <font>
      <sz val="10"/>
      <color rgb="FF000000"/>
      <name val="Arial"/>
      <family val="2"/>
    </font>
    <font>
      <vertAlign val="superscript"/>
      <sz val="10"/>
      <name val="Arial"/>
      <family val="2"/>
    </font>
    <font>
      <vertAlign val="superscript"/>
      <sz val="8"/>
      <name val="Arial"/>
      <family val="2"/>
    </font>
    <font>
      <sz val="16"/>
      <name val="Arial"/>
      <family val="2"/>
    </font>
    <font>
      <b/>
      <sz val="16"/>
      <name val="Arial"/>
      <family val="2"/>
    </font>
    <font>
      <sz val="15"/>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66">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35" fillId="0" borderId="0" applyFont="0" applyFill="0" applyBorder="0" applyAlignment="0" applyProtection="0"/>
    <xf numFmtId="0" fontId="1" fillId="0" borderId="0"/>
  </cellStyleXfs>
  <cellXfs count="822">
    <xf numFmtId="0" fontId="0" fillId="0" borderId="0" xfId="0"/>
    <xf numFmtId="2" fontId="1" fillId="0" borderId="22" xfId="1" applyNumberFormat="1" applyFont="1" applyFill="1" applyBorder="1" applyProtection="1">
      <protection locked="0"/>
    </xf>
    <xf numFmtId="2" fontId="1" fillId="0" borderId="12" xfId="0" applyNumberFormat="1" applyFont="1" applyBorder="1" applyProtection="1">
      <protection locked="0"/>
    </xf>
    <xf numFmtId="1" fontId="0" fillId="0" borderId="22" xfId="0" applyNumberFormat="1" applyBorder="1" applyAlignment="1" applyProtection="1">
      <alignment horizontal="center"/>
      <protection locked="0"/>
    </xf>
    <xf numFmtId="0" fontId="1" fillId="2" borderId="2" xfId="0" applyFont="1" applyFill="1" applyBorder="1" applyAlignment="1">
      <alignment horizontal="right"/>
    </xf>
    <xf numFmtId="0" fontId="1" fillId="2" borderId="0" xfId="0" applyFont="1" applyFill="1"/>
    <xf numFmtId="3" fontId="0" fillId="2" borderId="0" xfId="0" applyNumberFormat="1" applyFill="1"/>
    <xf numFmtId="0" fontId="1" fillId="0" borderId="22" xfId="0"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3" fontId="1" fillId="0" borderId="12" xfId="0" applyNumberFormat="1" applyFont="1" applyBorder="1" applyAlignment="1" applyProtection="1">
      <alignment horizontal="center"/>
      <protection locked="0"/>
    </xf>
    <xf numFmtId="3" fontId="2" fillId="2" borderId="22" xfId="0" applyNumberFormat="1" applyFont="1" applyFill="1" applyBorder="1" applyAlignment="1">
      <alignment horizontal="center"/>
    </xf>
    <xf numFmtId="3" fontId="2" fillId="2" borderId="19" xfId="0" applyNumberFormat="1" applyFont="1" applyFill="1" applyBorder="1" applyAlignment="1">
      <alignment horizontal="center"/>
    </xf>
    <xf numFmtId="3" fontId="15" fillId="0" borderId="22" xfId="0" applyNumberFormat="1" applyFont="1" applyBorder="1" applyAlignment="1" applyProtection="1">
      <alignment horizontal="center"/>
      <protection locked="0"/>
    </xf>
    <xf numFmtId="3" fontId="15" fillId="0" borderId="14" xfId="0" applyNumberFormat="1" applyFont="1" applyBorder="1" applyAlignment="1" applyProtection="1">
      <alignment horizontal="center"/>
      <protection locked="0"/>
    </xf>
    <xf numFmtId="0" fontId="0" fillId="2" borderId="16" xfId="0" applyFill="1" applyBorder="1"/>
    <xf numFmtId="0" fontId="0" fillId="2" borderId="29" xfId="0" applyFill="1" applyBorder="1"/>
    <xf numFmtId="0" fontId="0" fillId="2" borderId="30" xfId="0" applyFill="1" applyBorder="1"/>
    <xf numFmtId="0" fontId="0" fillId="2" borderId="25" xfId="0" applyFill="1" applyBorder="1"/>
    <xf numFmtId="0" fontId="0" fillId="2" borderId="17" xfId="0" applyFill="1" applyBorder="1"/>
    <xf numFmtId="0" fontId="0" fillId="2" borderId="0" xfId="0" applyFill="1"/>
    <xf numFmtId="0" fontId="23" fillId="2" borderId="0" xfId="0" applyFont="1" applyFill="1"/>
    <xf numFmtId="0" fontId="16" fillId="2" borderId="0" xfId="0" applyFont="1" applyFill="1"/>
    <xf numFmtId="0" fontId="18" fillId="2" borderId="0" xfId="0" applyFont="1" applyFill="1"/>
    <xf numFmtId="0" fontId="18" fillId="2" borderId="17" xfId="0" applyFont="1" applyFill="1" applyBorder="1"/>
    <xf numFmtId="0" fontId="8" fillId="2" borderId="0" xfId="0" applyFont="1" applyFill="1"/>
    <xf numFmtId="0" fontId="10" fillId="2" borderId="0" xfId="0" applyFont="1" applyFill="1"/>
    <xf numFmtId="0" fontId="0" fillId="2" borderId="0" xfId="0" applyFill="1" applyAlignment="1">
      <alignment horizontal="center"/>
    </xf>
    <xf numFmtId="0" fontId="17" fillId="2" borderId="0" xfId="0" applyFont="1" applyFill="1"/>
    <xf numFmtId="0" fontId="2" fillId="2" borderId="13" xfId="0" applyFont="1" applyFill="1" applyBorder="1" applyAlignment="1">
      <alignment horizontal="center"/>
    </xf>
    <xf numFmtId="0" fontId="0" fillId="2" borderId="6" xfId="0" applyFill="1" applyBorder="1"/>
    <xf numFmtId="4" fontId="19" fillId="2" borderId="1" xfId="0" applyNumberFormat="1" applyFont="1" applyFill="1" applyBorder="1" applyAlignment="1">
      <alignment horizontal="center"/>
    </xf>
    <xf numFmtId="3" fontId="20" fillId="2" borderId="9" xfId="0" applyNumberFormat="1" applyFont="1" applyFill="1" applyBorder="1" applyAlignment="1">
      <alignment horizontal="center"/>
    </xf>
    <xf numFmtId="0" fontId="0" fillId="2" borderId="2" xfId="0" applyFill="1" applyBorder="1" applyAlignment="1">
      <alignment horizontal="right" indent="1"/>
    </xf>
    <xf numFmtId="4" fontId="0" fillId="2" borderId="2" xfId="0" applyNumberFormat="1" applyFill="1" applyBorder="1"/>
    <xf numFmtId="3" fontId="0" fillId="2" borderId="5" xfId="0" applyNumberFormat="1" applyFill="1" applyBorder="1" applyAlignment="1">
      <alignment horizontal="right" indent="1"/>
    </xf>
    <xf numFmtId="4" fontId="19" fillId="2" borderId="13" xfId="0" applyNumberFormat="1" applyFont="1" applyFill="1" applyBorder="1" applyAlignment="1">
      <alignment horizontal="center"/>
    </xf>
    <xf numFmtId="3" fontId="20" fillId="2" borderId="22" xfId="0" applyNumberFormat="1" applyFont="1" applyFill="1" applyBorder="1" applyAlignment="1">
      <alignment horizontal="center"/>
    </xf>
    <xf numFmtId="0" fontId="0" fillId="2" borderId="0" xfId="0" applyFill="1" applyAlignment="1">
      <alignment horizontal="right" indent="1"/>
    </xf>
    <xf numFmtId="4" fontId="0" fillId="2" borderId="0" xfId="0" applyNumberFormat="1" applyFill="1"/>
    <xf numFmtId="3" fontId="0" fillId="2" borderId="0" xfId="0" applyNumberFormat="1" applyFill="1" applyAlignment="1">
      <alignment horizontal="right" indent="1"/>
    </xf>
    <xf numFmtId="4" fontId="19" fillId="2" borderId="8" xfId="0" applyNumberFormat="1" applyFont="1" applyFill="1" applyBorder="1" applyAlignment="1">
      <alignment horizontal="center"/>
    </xf>
    <xf numFmtId="3" fontId="20" fillId="2" borderId="7" xfId="0" applyNumberFormat="1" applyFont="1" applyFill="1" applyBorder="1" applyAlignment="1">
      <alignment horizontal="center"/>
    </xf>
    <xf numFmtId="0" fontId="0" fillId="2" borderId="6" xfId="0" applyFill="1" applyBorder="1" applyAlignment="1">
      <alignment horizontal="right" indent="1"/>
    </xf>
    <xf numFmtId="4" fontId="0" fillId="2" borderId="6" xfId="0" applyNumberFormat="1" applyFill="1" applyBorder="1"/>
    <xf numFmtId="3" fontId="0" fillId="2" borderId="6" xfId="0" applyNumberFormat="1" applyFill="1" applyBorder="1" applyAlignment="1">
      <alignment horizontal="right" indent="1"/>
    </xf>
    <xf numFmtId="0" fontId="0" fillId="2" borderId="2" xfId="0" applyFill="1" applyBorder="1"/>
    <xf numFmtId="3" fontId="20" fillId="2" borderId="12" xfId="0" applyNumberFormat="1" applyFont="1" applyFill="1" applyBorder="1" applyAlignment="1">
      <alignment horizontal="center"/>
    </xf>
    <xf numFmtId="3" fontId="10" fillId="2" borderId="12" xfId="0" applyNumberFormat="1" applyFont="1" applyFill="1" applyBorder="1" applyAlignment="1">
      <alignment horizontal="center"/>
    </xf>
    <xf numFmtId="0" fontId="3" fillId="2" borderId="0" xfId="0" applyFont="1" applyFill="1"/>
    <xf numFmtId="0" fontId="0" fillId="2" borderId="33" xfId="0" applyFill="1" applyBorder="1"/>
    <xf numFmtId="0" fontId="0" fillId="2" borderId="32" xfId="0" applyFill="1" applyBorder="1"/>
    <xf numFmtId="0" fontId="0" fillId="2" borderId="26" xfId="0" applyFill="1" applyBorder="1"/>
    <xf numFmtId="0" fontId="0" fillId="2" borderId="8" xfId="0" applyFill="1" applyBorder="1"/>
    <xf numFmtId="0" fontId="0" fillId="2" borderId="3" xfId="0" applyFill="1" applyBorder="1"/>
    <xf numFmtId="0" fontId="0" fillId="2" borderId="4" xfId="0" applyFill="1" applyBorder="1"/>
    <xf numFmtId="0" fontId="0" fillId="2" borderId="1" xfId="0" applyFill="1" applyBorder="1"/>
    <xf numFmtId="0" fontId="8" fillId="2" borderId="5" xfId="0" applyFont="1" applyFill="1" applyBorder="1" applyAlignment="1">
      <alignment horizontal="left" wrapText="1" indent="1"/>
    </xf>
    <xf numFmtId="0" fontId="0" fillId="2" borderId="10" xfId="0" applyFill="1" applyBorder="1"/>
    <xf numFmtId="0" fontId="3" fillId="2" borderId="0" xfId="0" applyFont="1" applyFill="1" applyAlignment="1">
      <alignment horizontal="left" vertical="top" indent="1"/>
    </xf>
    <xf numFmtId="0" fontId="1" fillId="2" borderId="8" xfId="0" applyFont="1" applyFill="1" applyBorder="1" applyAlignment="1">
      <alignment horizontal="left" vertical="top" indent="1"/>
    </xf>
    <xf numFmtId="0" fontId="0" fillId="2" borderId="3" xfId="0" applyFill="1" applyBorder="1" applyAlignment="1">
      <alignment horizontal="left" indent="1"/>
    </xf>
    <xf numFmtId="0" fontId="0" fillId="2" borderId="4" xfId="0" applyFill="1" applyBorder="1" applyAlignment="1">
      <alignment horizontal="left" indent="1"/>
    </xf>
    <xf numFmtId="0" fontId="0" fillId="2" borderId="0" xfId="0" applyFill="1" applyAlignment="1">
      <alignment horizontal="left" indent="1"/>
    </xf>
    <xf numFmtId="0" fontId="3" fillId="2" borderId="16" xfId="0" applyFont="1" applyFill="1" applyBorder="1" applyAlignment="1">
      <alignment horizontal="left" indent="1"/>
    </xf>
    <xf numFmtId="0" fontId="3" fillId="2" borderId="29" xfId="0" applyFont="1" applyFill="1" applyBorder="1" applyAlignment="1">
      <alignment horizontal="left" indent="1"/>
    </xf>
    <xf numFmtId="0" fontId="3" fillId="2" borderId="30" xfId="0" applyFont="1" applyFill="1" applyBorder="1" applyAlignment="1">
      <alignment horizontal="left" indent="1"/>
    </xf>
    <xf numFmtId="0" fontId="3" fillId="2" borderId="25" xfId="0" applyFont="1" applyFill="1" applyBorder="1" applyAlignment="1">
      <alignment horizontal="left" indent="1"/>
    </xf>
    <xf numFmtId="0" fontId="3" fillId="2" borderId="0" xfId="0" applyFont="1" applyFill="1" applyAlignment="1">
      <alignment horizontal="left" indent="1"/>
    </xf>
    <xf numFmtId="0" fontId="3" fillId="2" borderId="17" xfId="0" applyFont="1" applyFill="1" applyBorder="1" applyAlignment="1">
      <alignment horizontal="left" indent="1"/>
    </xf>
    <xf numFmtId="0" fontId="2" fillId="2" borderId="1" xfId="0" applyFont="1" applyFill="1" applyBorder="1"/>
    <xf numFmtId="0" fontId="8" fillId="2" borderId="0" xfId="0" applyFont="1" applyFill="1" applyAlignment="1">
      <alignment vertical="center"/>
    </xf>
    <xf numFmtId="0" fontId="2" fillId="2" borderId="6" xfId="0" applyFont="1" applyFill="1" applyBorder="1"/>
    <xf numFmtId="0" fontId="2" fillId="2" borderId="0" xfId="0" applyFont="1" applyFill="1"/>
    <xf numFmtId="0" fontId="0" fillId="2" borderId="7" xfId="0" applyFill="1" applyBorder="1"/>
    <xf numFmtId="0" fontId="7" fillId="2" borderId="8" xfId="0" applyFont="1" applyFill="1" applyBorder="1"/>
    <xf numFmtId="0" fontId="6" fillId="2" borderId="9" xfId="0" applyFont="1" applyFill="1" applyBorder="1"/>
    <xf numFmtId="0" fontId="0" fillId="2" borderId="9" xfId="0" applyFill="1" applyBorder="1"/>
    <xf numFmtId="0" fontId="7" fillId="2" borderId="3" xfId="0" applyFont="1" applyFill="1" applyBorder="1"/>
    <xf numFmtId="0" fontId="0" fillId="2" borderId="11" xfId="0" applyFill="1" applyBorder="1"/>
    <xf numFmtId="0" fontId="0" fillId="2" borderId="12" xfId="0" applyFill="1" applyBorder="1"/>
    <xf numFmtId="0" fontId="2" fillId="2" borderId="9" xfId="0" applyFont="1" applyFill="1" applyBorder="1"/>
    <xf numFmtId="0" fontId="0" fillId="2" borderId="14" xfId="0" applyFill="1" applyBorder="1"/>
    <xf numFmtId="0" fontId="0" fillId="2" borderId="5" xfId="0" applyFill="1" applyBorder="1"/>
    <xf numFmtId="0" fontId="0" fillId="0" borderId="0" xfId="0" applyAlignment="1">
      <alignment vertical="center"/>
    </xf>
    <xf numFmtId="0" fontId="0" fillId="2" borderId="1" xfId="0" applyFill="1" applyBorder="1" applyAlignment="1">
      <alignment vertical="center"/>
    </xf>
    <xf numFmtId="0" fontId="28" fillId="2" borderId="0" xfId="0" applyFont="1" applyFill="1" applyAlignment="1">
      <alignment vertical="center"/>
    </xf>
    <xf numFmtId="0" fontId="9" fillId="2" borderId="0" xfId="0" applyFont="1" applyFill="1" applyAlignment="1">
      <alignment vertical="center"/>
    </xf>
    <xf numFmtId="0" fontId="21" fillId="2" borderId="0" xfId="0" applyFont="1" applyFill="1" applyAlignment="1">
      <alignment vertical="center"/>
    </xf>
    <xf numFmtId="3" fontId="8" fillId="2" borderId="0" xfId="0" applyNumberFormat="1" applyFont="1" applyFill="1" applyAlignment="1">
      <alignment horizontal="center" vertical="center"/>
    </xf>
    <xf numFmtId="0" fontId="0" fillId="2" borderId="0" xfId="0" applyFill="1" applyAlignment="1">
      <alignment vertical="center"/>
    </xf>
    <xf numFmtId="3" fontId="8" fillId="2" borderId="6" xfId="0" applyNumberFormat="1" applyFont="1" applyFill="1" applyBorder="1" applyAlignment="1">
      <alignment horizontal="center" vertical="center"/>
    </xf>
    <xf numFmtId="0" fontId="9" fillId="2" borderId="1" xfId="0" applyFont="1" applyFill="1" applyBorder="1" applyAlignment="1">
      <alignment vertical="center"/>
    </xf>
    <xf numFmtId="3" fontId="8" fillId="2" borderId="22" xfId="0" applyNumberFormat="1" applyFont="1" applyFill="1" applyBorder="1" applyAlignment="1">
      <alignment horizontal="center" vertical="center"/>
    </xf>
    <xf numFmtId="0" fontId="7" fillId="2" borderId="4" xfId="0" applyFont="1" applyFill="1" applyBorder="1"/>
    <xf numFmtId="0" fontId="7" fillId="2" borderId="1" xfId="0" applyFont="1" applyFill="1" applyBorder="1"/>
    <xf numFmtId="0" fontId="7" fillId="2" borderId="0" xfId="0" applyFont="1" applyFill="1"/>
    <xf numFmtId="0" fontId="1" fillId="2" borderId="1" xfId="0" applyFont="1" applyFill="1" applyBorder="1" applyAlignment="1">
      <alignment horizontal="right" vertical="center"/>
    </xf>
    <xf numFmtId="0" fontId="1" fillId="2" borderId="3" xfId="0" applyFont="1" applyFill="1" applyBorder="1"/>
    <xf numFmtId="0" fontId="1" fillId="2" borderId="4" xfId="0" applyFont="1" applyFill="1" applyBorder="1"/>
    <xf numFmtId="0" fontId="7" fillId="2" borderId="11" xfId="0" applyFont="1" applyFill="1" applyBorder="1" applyAlignment="1">
      <alignment horizontal="left"/>
    </xf>
    <xf numFmtId="0" fontId="6" fillId="2" borderId="0" xfId="0" applyFont="1" applyFill="1" applyAlignment="1">
      <alignment horizontal="left" vertical="center"/>
    </xf>
    <xf numFmtId="0" fontId="7" fillId="2" borderId="1" xfId="0" applyFont="1" applyFill="1" applyBorder="1" applyAlignment="1">
      <alignment horizontal="right"/>
    </xf>
    <xf numFmtId="0" fontId="7" fillId="2" borderId="6" xfId="0" applyFont="1" applyFill="1" applyBorder="1" applyAlignment="1">
      <alignment horizontal="right" vertical="center"/>
    </xf>
    <xf numFmtId="0" fontId="3" fillId="2" borderId="1" xfId="0" applyFont="1" applyFill="1" applyBorder="1"/>
    <xf numFmtId="0" fontId="10" fillId="2" borderId="0" xfId="0" applyFont="1" applyFill="1" applyAlignment="1">
      <alignment vertical="center"/>
    </xf>
    <xf numFmtId="0" fontId="2" fillId="2" borderId="0" xfId="0" applyFont="1" applyFill="1" applyAlignment="1">
      <alignment horizontal="center" vertical="center"/>
    </xf>
    <xf numFmtId="0" fontId="2" fillId="2" borderId="36" xfId="0" applyFont="1" applyFill="1" applyBorder="1" applyAlignment="1">
      <alignment horizontal="center"/>
    </xf>
    <xf numFmtId="0" fontId="3" fillId="2" borderId="2" xfId="0" applyFont="1" applyFill="1" applyBorder="1" applyAlignment="1">
      <alignment horizontal="left" wrapText="1"/>
    </xf>
    <xf numFmtId="4" fontId="1" fillId="2" borderId="13" xfId="0" applyNumberFormat="1" applyFont="1" applyFill="1" applyBorder="1" applyAlignment="1">
      <alignment horizontal="right" indent="1"/>
    </xf>
    <xf numFmtId="49" fontId="0" fillId="2" borderId="1" xfId="0" applyNumberFormat="1" applyFill="1" applyBorder="1"/>
    <xf numFmtId="4" fontId="1" fillId="2" borderId="8" xfId="0" applyNumberFormat="1" applyFont="1" applyFill="1" applyBorder="1" applyAlignment="1">
      <alignment horizontal="right" indent="1"/>
    </xf>
    <xf numFmtId="0" fontId="1" fillId="2" borderId="22" xfId="0" applyFont="1" applyFill="1" applyBorder="1" applyAlignment="1">
      <alignment horizontal="center" wrapText="1"/>
    </xf>
    <xf numFmtId="4" fontId="1" fillId="2" borderId="14" xfId="0" applyNumberFormat="1" applyFont="1" applyFill="1" applyBorder="1" applyAlignment="1">
      <alignment horizontal="center"/>
    </xf>
    <xf numFmtId="0" fontId="0" fillId="2" borderId="34" xfId="0" applyFill="1" applyBorder="1" applyAlignment="1">
      <alignment horizontal="center"/>
    </xf>
    <xf numFmtId="0" fontId="3" fillId="2" borderId="0" xfId="0" applyFont="1" applyFill="1" applyAlignment="1">
      <alignment horizontal="left" wrapText="1"/>
    </xf>
    <xf numFmtId="0" fontId="0" fillId="2" borderId="35" xfId="0" applyFill="1" applyBorder="1" applyAlignment="1">
      <alignment horizontal="center"/>
    </xf>
    <xf numFmtId="49" fontId="0" fillId="2" borderId="9" xfId="0" applyNumberFormat="1" applyFill="1" applyBorder="1"/>
    <xf numFmtId="0" fontId="0" fillId="2" borderId="44" xfId="0" applyFill="1" applyBorder="1" applyAlignment="1">
      <alignment horizontal="center"/>
    </xf>
    <xf numFmtId="0" fontId="0" fillId="2" borderId="15" xfId="0" applyFill="1" applyBorder="1" applyAlignment="1">
      <alignment horizontal="center"/>
    </xf>
    <xf numFmtId="0" fontId="11" fillId="2" borderId="6" xfId="0" applyFont="1" applyFill="1" applyBorder="1"/>
    <xf numFmtId="0" fontId="7" fillId="2" borderId="15" xfId="0" applyFont="1" applyFill="1" applyBorder="1" applyAlignment="1">
      <alignment horizontal="center"/>
    </xf>
    <xf numFmtId="0" fontId="7" fillId="2" borderId="5" xfId="0" applyFont="1" applyFill="1" applyBorder="1"/>
    <xf numFmtId="10" fontId="1" fillId="2" borderId="14" xfId="1" applyNumberFormat="1" applyFont="1" applyFill="1" applyBorder="1" applyAlignment="1" applyProtection="1">
      <alignment horizontal="center"/>
    </xf>
    <xf numFmtId="9" fontId="7" fillId="2" borderId="40" xfId="1" applyFont="1" applyFill="1" applyBorder="1" applyAlignment="1" applyProtection="1">
      <alignment horizontal="center"/>
    </xf>
    <xf numFmtId="0" fontId="1" fillId="2" borderId="2" xfId="0" applyFont="1" applyFill="1" applyBorder="1"/>
    <xf numFmtId="4" fontId="1" fillId="2" borderId="13" xfId="0" applyNumberFormat="1" applyFont="1" applyFill="1" applyBorder="1" applyAlignment="1">
      <alignment horizontal="center"/>
    </xf>
    <xf numFmtId="14" fontId="7" fillId="2" borderId="36" xfId="0" applyNumberFormat="1" applyFont="1" applyFill="1" applyBorder="1" applyAlignment="1">
      <alignment horizontal="center"/>
    </xf>
    <xf numFmtId="0" fontId="3" fillId="2" borderId="5" xfId="0" applyFont="1" applyFill="1" applyBorder="1"/>
    <xf numFmtId="0" fontId="7" fillId="2" borderId="40" xfId="0" applyFont="1" applyFill="1" applyBorder="1" applyAlignment="1">
      <alignment horizontal="center"/>
    </xf>
    <xf numFmtId="0" fontId="1" fillId="2" borderId="0" xfId="0" applyFont="1" applyFill="1" applyAlignment="1">
      <alignment horizontal="right" indent="1"/>
    </xf>
    <xf numFmtId="0" fontId="2" fillId="2" borderId="2" xfId="0" applyFont="1" applyFill="1" applyBorder="1"/>
    <xf numFmtId="0" fontId="30" fillId="2" borderId="0" xfId="0" applyFont="1" applyFill="1" applyAlignment="1">
      <alignment horizontal="center" vertical="center"/>
    </xf>
    <xf numFmtId="0" fontId="2" fillId="2" borderId="8" xfId="0" applyFont="1" applyFill="1" applyBorder="1"/>
    <xf numFmtId="0" fontId="2" fillId="2" borderId="27" xfId="0" applyFont="1" applyFill="1" applyBorder="1"/>
    <xf numFmtId="0" fontId="2" fillId="2" borderId="14" xfId="0" applyFont="1" applyFill="1" applyBorder="1"/>
    <xf numFmtId="0" fontId="1" fillId="2" borderId="13" xfId="0" applyFont="1" applyFill="1" applyBorder="1"/>
    <xf numFmtId="0" fontId="1" fillId="2" borderId="5" xfId="0" applyFont="1" applyFill="1" applyBorder="1"/>
    <xf numFmtId="0" fontId="0" fillId="2" borderId="20" xfId="0" applyFill="1" applyBorder="1" applyAlignment="1">
      <alignment horizontal="center"/>
    </xf>
    <xf numFmtId="0" fontId="1" fillId="2" borderId="8" xfId="0" applyFont="1" applyFill="1" applyBorder="1"/>
    <xf numFmtId="3" fontId="1" fillId="2" borderId="2" xfId="0" applyNumberFormat="1"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49" fontId="1" fillId="2" borderId="13" xfId="0" applyNumberFormat="1" applyFont="1" applyFill="1" applyBorder="1"/>
    <xf numFmtId="3" fontId="1" fillId="2" borderId="12" xfId="0" applyNumberFormat="1" applyFont="1" applyFill="1" applyBorder="1" applyAlignment="1">
      <alignment horizontal="center"/>
    </xf>
    <xf numFmtId="3" fontId="1" fillId="2" borderId="6" xfId="0" applyNumberFormat="1" applyFont="1" applyFill="1" applyBorder="1" applyAlignment="1">
      <alignment horizontal="center"/>
    </xf>
    <xf numFmtId="0" fontId="7" fillId="2" borderId="14" xfId="0" applyFont="1" applyFill="1" applyBorder="1"/>
    <xf numFmtId="0" fontId="7" fillId="2" borderId="11" xfId="0" applyFont="1" applyFill="1" applyBorder="1"/>
    <xf numFmtId="0" fontId="7" fillId="2" borderId="28" xfId="0" applyFont="1" applyFill="1" applyBorder="1" applyAlignment="1">
      <alignment horizontal="center"/>
    </xf>
    <xf numFmtId="0" fontId="7" fillId="2" borderId="19" xfId="0" applyFont="1" applyFill="1" applyBorder="1" applyAlignment="1">
      <alignment horizontal="center"/>
    </xf>
    <xf numFmtId="3" fontId="2" fillId="2" borderId="13" xfId="0" applyNumberFormat="1" applyFont="1" applyFill="1" applyBorder="1" applyAlignment="1">
      <alignment horizontal="center" wrapText="1"/>
    </xf>
    <xf numFmtId="0" fontId="1" fillId="2" borderId="6" xfId="0" applyFont="1" applyFill="1" applyBorder="1"/>
    <xf numFmtId="3" fontId="1" fillId="0" borderId="2" xfId="0" applyNumberFormat="1" applyFont="1" applyBorder="1" applyAlignment="1" applyProtection="1">
      <alignment horizontal="center"/>
      <protection locked="0"/>
    </xf>
    <xf numFmtId="4" fontId="1" fillId="0" borderId="13" xfId="0" applyNumberFormat="1" applyFont="1" applyBorder="1" applyAlignment="1" applyProtection="1">
      <alignment horizontal="center"/>
      <protection locked="0"/>
    </xf>
    <xf numFmtId="0" fontId="9" fillId="2" borderId="0" xfId="0" applyFont="1" applyFill="1" applyAlignment="1">
      <alignment horizontal="left" wrapText="1"/>
    </xf>
    <xf numFmtId="49" fontId="9" fillId="2" borderId="22" xfId="0" applyNumberFormat="1" applyFont="1" applyFill="1" applyBorder="1"/>
    <xf numFmtId="49" fontId="9" fillId="2" borderId="9" xfId="0" applyNumberFormat="1" applyFont="1" applyFill="1" applyBorder="1" applyAlignment="1">
      <alignment vertical="top"/>
    </xf>
    <xf numFmtId="2" fontId="2" fillId="2" borderId="13" xfId="0" applyNumberFormat="1" applyFont="1" applyFill="1" applyBorder="1" applyAlignment="1">
      <alignment horizontal="center" wrapText="1"/>
    </xf>
    <xf numFmtId="0" fontId="9" fillId="2" borderId="10" xfId="0" applyFont="1" applyFill="1" applyBorder="1" applyAlignment="1">
      <alignment horizontal="left" wrapText="1"/>
    </xf>
    <xf numFmtId="167" fontId="4" fillId="2" borderId="13" xfId="3" applyNumberFormat="1" applyFont="1" applyFill="1" applyBorder="1" applyAlignment="1" applyProtection="1">
      <alignment horizontal="center"/>
    </xf>
    <xf numFmtId="167" fontId="4" fillId="2" borderId="6" xfId="3" applyNumberFormat="1" applyFont="1" applyFill="1" applyBorder="1" applyAlignment="1" applyProtection="1">
      <alignment horizontal="center"/>
    </xf>
    <xf numFmtId="0" fontId="9" fillId="2" borderId="2" xfId="0" applyFont="1" applyFill="1" applyBorder="1" applyAlignment="1">
      <alignment horizontal="left" vertical="center" wrapText="1"/>
    </xf>
    <xf numFmtId="0" fontId="9" fillId="2" borderId="5" xfId="0" applyFont="1" applyFill="1" applyBorder="1" applyAlignment="1">
      <alignment horizontal="left" vertical="center" wrapText="1"/>
    </xf>
    <xf numFmtId="49" fontId="9" fillId="2" borderId="7" xfId="0" applyNumberFormat="1" applyFont="1" applyFill="1" applyBorder="1" applyAlignment="1">
      <alignment vertical="center"/>
    </xf>
    <xf numFmtId="0" fontId="4" fillId="2" borderId="0" xfId="0" applyFont="1" applyFill="1"/>
    <xf numFmtId="0" fontId="4" fillId="2" borderId="4" xfId="0" applyFont="1" applyFill="1" applyBorder="1"/>
    <xf numFmtId="2" fontId="2" fillId="2" borderId="0" xfId="0" applyNumberFormat="1" applyFont="1" applyFill="1" applyAlignment="1">
      <alignment horizontal="center" wrapText="1"/>
    </xf>
    <xf numFmtId="0" fontId="9" fillId="2" borderId="10" xfId="0" applyFont="1" applyFill="1" applyBorder="1" applyAlignment="1">
      <alignment horizontal="left" vertical="top" wrapText="1"/>
    </xf>
    <xf numFmtId="0" fontId="0" fillId="4" borderId="9" xfId="0" applyFill="1" applyBorder="1"/>
    <xf numFmtId="49" fontId="9" fillId="2" borderId="0" xfId="0" quotePrefix="1" applyNumberFormat="1" applyFont="1" applyFill="1"/>
    <xf numFmtId="0" fontId="7" fillId="2" borderId="6" xfId="0" applyFont="1" applyFill="1" applyBorder="1"/>
    <xf numFmtId="14" fontId="7" fillId="2" borderId="6" xfId="0" applyNumberFormat="1" applyFont="1" applyFill="1" applyBorder="1"/>
    <xf numFmtId="0" fontId="13" fillId="2" borderId="2" xfId="0" applyFont="1" applyFill="1" applyBorder="1"/>
    <xf numFmtId="0" fontId="0" fillId="2" borderId="2" xfId="0" applyFill="1" applyBorder="1" applyAlignment="1">
      <alignment horizontal="center"/>
    </xf>
    <xf numFmtId="49" fontId="1" fillId="2" borderId="7" xfId="0" applyNumberFormat="1" applyFont="1" applyFill="1" applyBorder="1"/>
    <xf numFmtId="49" fontId="1" fillId="2" borderId="9" xfId="0" applyNumberFormat="1" applyFont="1" applyFill="1" applyBorder="1"/>
    <xf numFmtId="0" fontId="9" fillId="2" borderId="0" xfId="0" quotePrefix="1" applyFont="1" applyFill="1" applyAlignment="1">
      <alignment horizontal="left" vertical="center"/>
    </xf>
    <xf numFmtId="49" fontId="7" fillId="2" borderId="9" xfId="0" applyNumberFormat="1" applyFont="1" applyFill="1" applyBorder="1"/>
    <xf numFmtId="0" fontId="3" fillId="2" borderId="0" xfId="0" applyFont="1" applyFill="1" applyAlignment="1">
      <alignment horizontal="center"/>
    </xf>
    <xf numFmtId="49" fontId="7" fillId="2" borderId="12" xfId="0" applyNumberFormat="1" applyFont="1" applyFill="1" applyBorder="1"/>
    <xf numFmtId="0" fontId="7" fillId="2" borderId="2" xfId="0" applyFont="1" applyFill="1" applyBorder="1"/>
    <xf numFmtId="3" fontId="0" fillId="2" borderId="2" xfId="0" applyNumberFormat="1" applyFill="1" applyBorder="1"/>
    <xf numFmtId="0" fontId="9" fillId="2" borderId="0" xfId="0" applyFont="1" applyFill="1"/>
    <xf numFmtId="49" fontId="1" fillId="2" borderId="12" xfId="0" applyNumberFormat="1" applyFont="1" applyFill="1" applyBorder="1" applyAlignment="1">
      <alignment horizontal="center"/>
    </xf>
    <xf numFmtId="3" fontId="0" fillId="2" borderId="6" xfId="0" applyNumberFormat="1" applyFill="1" applyBorder="1"/>
    <xf numFmtId="3" fontId="1" fillId="2" borderId="0" xfId="0" applyNumberFormat="1" applyFont="1" applyFill="1"/>
    <xf numFmtId="3" fontId="0" fillId="2" borderId="3" xfId="0" applyNumberFormat="1" applyFill="1" applyBorder="1"/>
    <xf numFmtId="0" fontId="3" fillId="2" borderId="3" xfId="0" applyFont="1" applyFill="1" applyBorder="1"/>
    <xf numFmtId="0" fontId="8" fillId="2" borderId="25" xfId="0" applyFont="1" applyFill="1" applyBorder="1" applyAlignment="1">
      <alignment vertical="center"/>
    </xf>
    <xf numFmtId="0" fontId="8" fillId="2" borderId="6" xfId="0" applyFont="1" applyFill="1" applyBorder="1" applyAlignment="1">
      <alignment vertical="center"/>
    </xf>
    <xf numFmtId="0" fontId="10" fillId="2" borderId="6" xfId="0" applyFont="1" applyFill="1" applyBorder="1" applyAlignment="1">
      <alignment vertical="center"/>
    </xf>
    <xf numFmtId="0" fontId="2" fillId="2" borderId="6" xfId="0" applyFont="1" applyFill="1" applyBorder="1" applyAlignment="1">
      <alignment horizontal="center" vertical="center"/>
    </xf>
    <xf numFmtId="49" fontId="2" fillId="2" borderId="8" xfId="0" applyNumberFormat="1" applyFont="1" applyFill="1" applyBorder="1"/>
    <xf numFmtId="0" fontId="0" fillId="2" borderId="43" xfId="0" applyFill="1" applyBorder="1"/>
    <xf numFmtId="0" fontId="7" fillId="2" borderId="22" xfId="0" applyFont="1" applyFill="1" applyBorder="1" applyAlignment="1">
      <alignment horizontal="center" wrapText="1"/>
    </xf>
    <xf numFmtId="0" fontId="25" fillId="2" borderId="22" xfId="0" applyFont="1" applyFill="1" applyBorder="1" applyAlignment="1">
      <alignment horizontal="center" wrapText="1"/>
    </xf>
    <xf numFmtId="0" fontId="7" fillId="2" borderId="13" xfId="0" applyFont="1" applyFill="1" applyBorder="1" applyAlignment="1">
      <alignment horizontal="center" wrapText="1"/>
    </xf>
    <xf numFmtId="0" fontId="7" fillId="2" borderId="28" xfId="0" applyFont="1" applyFill="1" applyBorder="1" applyAlignment="1">
      <alignment horizontal="center" wrapText="1"/>
    </xf>
    <xf numFmtId="0" fontId="7" fillId="2" borderId="19" xfId="0" applyFont="1" applyFill="1" applyBorder="1" applyAlignment="1">
      <alignment horizontal="center" wrapText="1"/>
    </xf>
    <xf numFmtId="3" fontId="1" fillId="2" borderId="11" xfId="0" applyNumberFormat="1" applyFont="1" applyFill="1" applyBorder="1" applyAlignment="1">
      <alignment horizontal="center"/>
    </xf>
    <xf numFmtId="0" fontId="0" fillId="2" borderId="22" xfId="0" applyFill="1" applyBorder="1" applyAlignment="1">
      <alignment horizontal="center"/>
    </xf>
    <xf numFmtId="2" fontId="1" fillId="2" borderId="22" xfId="1" applyNumberFormat="1" applyFont="1" applyFill="1" applyBorder="1" applyProtection="1"/>
    <xf numFmtId="2" fontId="1" fillId="2" borderId="12" xfId="1" applyNumberFormat="1" applyFont="1" applyFill="1" applyBorder="1" applyProtection="1"/>
    <xf numFmtId="1" fontId="1" fillId="2" borderId="12" xfId="1" applyNumberFormat="1" applyFont="1" applyFill="1" applyBorder="1" applyProtection="1"/>
    <xf numFmtId="0" fontId="1" fillId="2" borderId="12" xfId="0" applyFont="1" applyFill="1" applyBorder="1" applyAlignment="1">
      <alignment horizontal="center"/>
    </xf>
    <xf numFmtId="0" fontId="1" fillId="2" borderId="12" xfId="0" applyFont="1" applyFill="1" applyBorder="1"/>
    <xf numFmtId="0" fontId="0" fillId="2" borderId="19" xfId="0" applyFill="1" applyBorder="1"/>
    <xf numFmtId="3" fontId="14" fillId="2" borderId="22" xfId="0" applyNumberFormat="1" applyFont="1" applyFill="1" applyBorder="1" applyAlignment="1">
      <alignment horizontal="center"/>
    </xf>
    <xf numFmtId="0" fontId="14" fillId="2" borderId="22" xfId="0" applyFont="1" applyFill="1" applyBorder="1"/>
    <xf numFmtId="3" fontId="14" fillId="2" borderId="2" xfId="0" applyNumberFormat="1" applyFont="1" applyFill="1" applyBorder="1" applyAlignment="1">
      <alignment horizontal="center"/>
    </xf>
    <xf numFmtId="49" fontId="2" fillId="2" borderId="1" xfId="0" applyNumberFormat="1" applyFont="1" applyFill="1" applyBorder="1"/>
    <xf numFmtId="49" fontId="2" fillId="2" borderId="2" xfId="0" applyNumberFormat="1" applyFont="1" applyFill="1" applyBorder="1"/>
    <xf numFmtId="0" fontId="15" fillId="2" borderId="2" xfId="0" applyFont="1" applyFill="1" applyBorder="1" applyAlignment="1">
      <alignment horizontal="right" indent="1"/>
    </xf>
    <xf numFmtId="0" fontId="0" fillId="2" borderId="18" xfId="0" applyFill="1" applyBorder="1"/>
    <xf numFmtId="0" fontId="12" fillId="2" borderId="1" xfId="0" applyFont="1" applyFill="1" applyBorder="1"/>
    <xf numFmtId="9" fontId="7" fillId="2" borderId="1" xfId="1" applyFont="1" applyFill="1" applyBorder="1" applyAlignment="1" applyProtection="1">
      <alignment horizontal="center"/>
    </xf>
    <xf numFmtId="9" fontId="7" fillId="2" borderId="0" xfId="1" applyFont="1" applyFill="1" applyBorder="1" applyAlignment="1" applyProtection="1">
      <alignment horizontal="center"/>
    </xf>
    <xf numFmtId="0" fontId="3" fillId="2" borderId="14" xfId="0" applyFont="1" applyFill="1" applyBorder="1"/>
    <xf numFmtId="10" fontId="0" fillId="2" borderId="6" xfId="1" applyNumberFormat="1" applyFont="1" applyFill="1" applyBorder="1" applyProtection="1"/>
    <xf numFmtId="3" fontId="15" fillId="2" borderId="22" xfId="0" applyNumberFormat="1" applyFont="1" applyFill="1" applyBorder="1" applyAlignment="1">
      <alignment horizontal="center"/>
    </xf>
    <xf numFmtId="3" fontId="1" fillId="2" borderId="22" xfId="0" applyNumberFormat="1" applyFont="1" applyFill="1" applyBorder="1" applyAlignment="1">
      <alignment horizontal="center"/>
    </xf>
    <xf numFmtId="3" fontId="14" fillId="2" borderId="22" xfId="0" applyNumberFormat="1" applyFont="1" applyFill="1" applyBorder="1" applyAlignment="1">
      <alignment horizontal="center" wrapText="1"/>
    </xf>
    <xf numFmtId="3" fontId="14" fillId="2" borderId="13" xfId="0" applyNumberFormat="1" applyFont="1" applyFill="1" applyBorder="1" applyAlignment="1">
      <alignment horizontal="center"/>
    </xf>
    <xf numFmtId="0" fontId="0" fillId="2" borderId="31" xfId="0" applyFill="1" applyBorder="1"/>
    <xf numFmtId="49" fontId="2" fillId="2" borderId="14" xfId="0" applyNumberFormat="1" applyFont="1" applyFill="1" applyBorder="1"/>
    <xf numFmtId="4" fontId="0" fillId="2" borderId="22" xfId="0" applyNumberFormat="1" applyFill="1" applyBorder="1" applyAlignment="1">
      <alignment horizontal="center"/>
    </xf>
    <xf numFmtId="0" fontId="4" fillId="2" borderId="3" xfId="0" applyFont="1" applyFill="1" applyBorder="1"/>
    <xf numFmtId="0" fontId="7" fillId="2" borderId="0" xfId="0" applyFont="1" applyFill="1" applyAlignment="1">
      <alignment horizontal="left"/>
    </xf>
    <xf numFmtId="49" fontId="1" fillId="2" borderId="1" xfId="0" applyNumberFormat="1" applyFont="1" applyFill="1" applyBorder="1"/>
    <xf numFmtId="49" fontId="1" fillId="2" borderId="12" xfId="0" applyNumberFormat="1" applyFont="1" applyFill="1" applyBorder="1"/>
    <xf numFmtId="0" fontId="1" fillId="2" borderId="1" xfId="0" applyFont="1" applyFill="1" applyBorder="1"/>
    <xf numFmtId="0" fontId="1" fillId="2" borderId="10" xfId="0" applyFont="1" applyFill="1" applyBorder="1"/>
    <xf numFmtId="0" fontId="1" fillId="0" borderId="0" xfId="0" applyFont="1"/>
    <xf numFmtId="0" fontId="24" fillId="0" borderId="3" xfId="0" applyFont="1" applyBorder="1"/>
    <xf numFmtId="0" fontId="7" fillId="0" borderId="0" xfId="0" applyFont="1" applyAlignment="1">
      <alignment horizontal="right"/>
    </xf>
    <xf numFmtId="0" fontId="7" fillId="0" borderId="0" xfId="0" applyFont="1"/>
    <xf numFmtId="0" fontId="3" fillId="0" borderId="0" xfId="0" applyFont="1"/>
    <xf numFmtId="49" fontId="0" fillId="0" borderId="0" xfId="0" applyNumberFormat="1"/>
    <xf numFmtId="0" fontId="2" fillId="0" borderId="0" xfId="0" applyFont="1"/>
    <xf numFmtId="3" fontId="6" fillId="0" borderId="0" xfId="0" applyNumberFormat="1" applyFont="1"/>
    <xf numFmtId="0" fontId="8" fillId="0" borderId="0" xfId="0" applyFont="1" applyAlignment="1">
      <alignment vertical="center"/>
    </xf>
    <xf numFmtId="49" fontId="6" fillId="0" borderId="0" xfId="0" applyNumberFormat="1" applyFont="1"/>
    <xf numFmtId="0" fontId="6" fillId="0" borderId="0" xfId="0" applyFont="1"/>
    <xf numFmtId="0" fontId="13" fillId="0" borderId="0" xfId="0" applyFont="1"/>
    <xf numFmtId="0" fontId="13" fillId="0" borderId="0" xfId="0" applyFont="1" applyAlignment="1">
      <alignment wrapText="1"/>
    </xf>
    <xf numFmtId="0" fontId="0" fillId="0" borderId="0" xfId="0" applyAlignment="1">
      <alignment horizontal="center"/>
    </xf>
    <xf numFmtId="49" fontId="7" fillId="0" borderId="0" xfId="0" applyNumberFormat="1" applyFont="1"/>
    <xf numFmtId="0" fontId="13" fillId="0" borderId="0" xfId="0" applyFont="1" applyAlignment="1">
      <alignment horizontal="center"/>
    </xf>
    <xf numFmtId="0" fontId="13" fillId="0" borderId="0" xfId="0" applyFont="1" applyAlignment="1">
      <alignment horizontal="center" wrapText="1"/>
    </xf>
    <xf numFmtId="0" fontId="4" fillId="0" borderId="0" xfId="0" applyFont="1" applyAlignment="1">
      <alignment horizontal="center"/>
    </xf>
    <xf numFmtId="3" fontId="0" fillId="0" borderId="0" xfId="0" applyNumberFormat="1"/>
    <xf numFmtId="49" fontId="1" fillId="0" borderId="0" xfId="0" applyNumberFormat="1" applyFont="1"/>
    <xf numFmtId="0" fontId="7" fillId="0" borderId="0" xfId="0" applyFont="1" applyAlignment="1">
      <alignment horizontal="left"/>
    </xf>
    <xf numFmtId="0" fontId="3" fillId="0" borderId="0" xfId="0" applyFont="1" applyAlignment="1">
      <alignment horizontal="center"/>
    </xf>
    <xf numFmtId="0" fontId="7" fillId="0" borderId="0" xfId="0" applyFont="1" applyAlignment="1">
      <alignment horizontal="center"/>
    </xf>
    <xf numFmtId="4" fontId="0" fillId="0" borderId="0" xfId="0" applyNumberFormat="1" applyAlignment="1">
      <alignment horizontal="center"/>
    </xf>
    <xf numFmtId="0" fontId="0" fillId="0" borderId="0" xfId="0" applyAlignment="1">
      <alignment horizontal="right"/>
    </xf>
    <xf numFmtId="3" fontId="1" fillId="0" borderId="0" xfId="0" applyNumberFormat="1" applyFont="1" applyAlignment="1">
      <alignment horizontal="right" indent="1"/>
    </xf>
    <xf numFmtId="0" fontId="0" fillId="0" borderId="25" xfId="0" applyBorder="1"/>
    <xf numFmtId="0" fontId="13" fillId="2" borderId="6" xfId="0" applyFont="1" applyFill="1" applyBorder="1"/>
    <xf numFmtId="0" fontId="13" fillId="2" borderId="6" xfId="0" applyFont="1" applyFill="1" applyBorder="1" applyAlignment="1">
      <alignment wrapText="1"/>
    </xf>
    <xf numFmtId="0" fontId="0" fillId="2" borderId="41" xfId="0" applyFill="1" applyBorder="1" applyAlignment="1">
      <alignment horizontal="center"/>
    </xf>
    <xf numFmtId="0" fontId="0" fillId="2" borderId="36" xfId="0" applyFill="1" applyBorder="1" applyAlignment="1">
      <alignment horizontal="center"/>
    </xf>
    <xf numFmtId="0" fontId="13" fillId="2" borderId="2" xfId="0" applyFont="1" applyFill="1" applyBorder="1" applyAlignment="1">
      <alignment horizontal="center"/>
    </xf>
    <xf numFmtId="0" fontId="13" fillId="2" borderId="2" xfId="0" applyFont="1" applyFill="1" applyBorder="1" applyAlignment="1">
      <alignment horizontal="center" wrapText="1"/>
    </xf>
    <xf numFmtId="0" fontId="4" fillId="2" borderId="2" xfId="0" applyFont="1" applyFill="1" applyBorder="1" applyAlignment="1">
      <alignment horizontal="center"/>
    </xf>
    <xf numFmtId="3" fontId="0" fillId="2" borderId="41" xfId="0" applyNumberFormat="1" applyFill="1" applyBorder="1" applyAlignment="1">
      <alignment horizontal="center"/>
    </xf>
    <xf numFmtId="49" fontId="7" fillId="2" borderId="8" xfId="0" applyNumberFormat="1" applyFont="1" applyFill="1" applyBorder="1"/>
    <xf numFmtId="4" fontId="0" fillId="2" borderId="3" xfId="0" applyNumberFormat="1" applyFill="1" applyBorder="1" applyAlignment="1">
      <alignment horizontal="center"/>
    </xf>
    <xf numFmtId="0" fontId="0" fillId="2" borderId="8" xfId="0" applyFill="1" applyBorder="1" applyAlignment="1">
      <alignment horizontal="center"/>
    </xf>
    <xf numFmtId="3" fontId="0" fillId="2" borderId="1" xfId="0" applyNumberFormat="1" applyFill="1" applyBorder="1" applyAlignment="1">
      <alignment horizontal="center"/>
    </xf>
    <xf numFmtId="49" fontId="7" fillId="2" borderId="14" xfId="0" applyNumberFormat="1" applyFont="1" applyFill="1" applyBorder="1"/>
    <xf numFmtId="0" fontId="0" fillId="2" borderId="47" xfId="0" applyFill="1" applyBorder="1" applyAlignment="1">
      <alignment horizontal="center"/>
    </xf>
    <xf numFmtId="3" fontId="1" fillId="2" borderId="47" xfId="3" applyNumberFormat="1" applyFont="1" applyFill="1" applyBorder="1" applyAlignment="1" applyProtection="1">
      <alignment horizontal="center"/>
    </xf>
    <xf numFmtId="3" fontId="2" fillId="2" borderId="47" xfId="0" applyNumberFormat="1" applyFont="1" applyFill="1" applyBorder="1" applyAlignment="1">
      <alignment horizontal="center"/>
    </xf>
    <xf numFmtId="0" fontId="0" fillId="2" borderId="40" xfId="0" applyFill="1" applyBorder="1" applyAlignment="1">
      <alignment horizontal="center"/>
    </xf>
    <xf numFmtId="0" fontId="0" fillId="2" borderId="23" xfId="0" applyFill="1" applyBorder="1"/>
    <xf numFmtId="0" fontId="0" fillId="2" borderId="24" xfId="0" applyFill="1" applyBorder="1"/>
    <xf numFmtId="0" fontId="0" fillId="2" borderId="37" xfId="0" applyFill="1" applyBorder="1"/>
    <xf numFmtId="0" fontId="0" fillId="2" borderId="22" xfId="0" applyFill="1" applyBorder="1"/>
    <xf numFmtId="0" fontId="3" fillId="2" borderId="25" xfId="0" applyFont="1" applyFill="1" applyBorder="1" applyAlignment="1">
      <alignment horizontal="center"/>
    </xf>
    <xf numFmtId="0" fontId="0" fillId="2" borderId="17" xfId="0" applyFill="1" applyBorder="1" applyAlignment="1">
      <alignment horizontal="center"/>
    </xf>
    <xf numFmtId="3" fontId="0" fillId="2" borderId="14" xfId="0" applyNumberFormat="1" applyFill="1" applyBorder="1" applyAlignment="1">
      <alignment horizontal="center"/>
    </xf>
    <xf numFmtId="4" fontId="0" fillId="2" borderId="11" xfId="0" applyNumberFormat="1" applyFill="1" applyBorder="1" applyAlignment="1">
      <alignment horizontal="center"/>
    </xf>
    <xf numFmtId="3" fontId="0" fillId="2" borderId="11" xfId="0" applyNumberFormat="1" applyFill="1" applyBorder="1"/>
    <xf numFmtId="0" fontId="0" fillId="2" borderId="46" xfId="0" applyFill="1" applyBorder="1"/>
    <xf numFmtId="0" fontId="0" fillId="2" borderId="21" xfId="0" applyFill="1" applyBorder="1"/>
    <xf numFmtId="3" fontId="0" fillId="2" borderId="13" xfId="0" applyNumberFormat="1" applyFill="1" applyBorder="1" applyAlignment="1">
      <alignment horizontal="center"/>
    </xf>
    <xf numFmtId="49" fontId="7" fillId="2" borderId="1" xfId="0" applyNumberFormat="1" applyFont="1" applyFill="1" applyBorder="1"/>
    <xf numFmtId="4" fontId="0" fillId="2" borderId="10" xfId="0" applyNumberFormat="1" applyFill="1" applyBorder="1" applyAlignment="1">
      <alignment horizontal="center"/>
    </xf>
    <xf numFmtId="3" fontId="0" fillId="2" borderId="22" xfId="0" applyNumberFormat="1" applyFill="1" applyBorder="1" applyAlignment="1">
      <alignment horizontal="center"/>
    </xf>
    <xf numFmtId="0" fontId="0" fillId="2" borderId="39" xfId="0" applyFill="1" applyBorder="1" applyAlignment="1">
      <alignment horizontal="center"/>
    </xf>
    <xf numFmtId="0" fontId="0" fillId="2" borderId="38" xfId="0" applyFill="1" applyBorder="1" applyAlignment="1">
      <alignment horizontal="center"/>
    </xf>
    <xf numFmtId="0" fontId="0" fillId="2" borderId="42" xfId="0" applyFill="1" applyBorder="1" applyAlignment="1">
      <alignment horizontal="center"/>
    </xf>
    <xf numFmtId="0" fontId="4" fillId="2" borderId="6" xfId="0" applyFont="1" applyFill="1" applyBorder="1" applyAlignment="1">
      <alignment horizontal="center"/>
    </xf>
    <xf numFmtId="49" fontId="1" fillId="2" borderId="14" xfId="0" applyNumberFormat="1" applyFont="1" applyFill="1" applyBorder="1"/>
    <xf numFmtId="3" fontId="0" fillId="2" borderId="12" xfId="0" applyNumberFormat="1" applyFill="1" applyBorder="1" applyAlignment="1">
      <alignment horizontal="center"/>
    </xf>
    <xf numFmtId="166" fontId="2" fillId="2" borderId="22" xfId="0" applyNumberFormat="1" applyFont="1" applyFill="1" applyBorder="1" applyAlignment="1">
      <alignment horizontal="center"/>
    </xf>
    <xf numFmtId="0" fontId="0" fillId="2" borderId="13" xfId="0" applyFill="1" applyBorder="1"/>
    <xf numFmtId="0" fontId="7" fillId="2" borderId="8" xfId="0" applyFont="1" applyFill="1" applyBorder="1" applyAlignment="1">
      <alignment horizontal="right"/>
    </xf>
    <xf numFmtId="49" fontId="0" fillId="2" borderId="6" xfId="0" applyNumberFormat="1" applyFill="1" applyBorder="1"/>
    <xf numFmtId="0" fontId="0" fillId="2" borderId="51" xfId="0" applyFill="1" applyBorder="1"/>
    <xf numFmtId="0" fontId="8" fillId="2" borderId="29" xfId="0" applyFont="1" applyFill="1" applyBorder="1"/>
    <xf numFmtId="0" fontId="2" fillId="2" borderId="24" xfId="0" applyFont="1" applyFill="1" applyBorder="1"/>
    <xf numFmtId="49" fontId="9" fillId="2" borderId="1" xfId="0" applyNumberFormat="1" applyFont="1" applyFill="1" applyBorder="1" applyAlignment="1">
      <alignment vertical="top"/>
    </xf>
    <xf numFmtId="0" fontId="4" fillId="2" borderId="8" xfId="0" applyFont="1" applyFill="1" applyBorder="1"/>
    <xf numFmtId="0" fontId="0" fillId="0" borderId="16" xfId="0" applyBorder="1"/>
    <xf numFmtId="0" fontId="2" fillId="2" borderId="13" xfId="0" applyFont="1" applyFill="1" applyBorder="1"/>
    <xf numFmtId="0" fontId="8" fillId="2" borderId="2" xfId="0" applyFont="1" applyFill="1" applyBorder="1" applyAlignment="1">
      <alignment vertical="center"/>
    </xf>
    <xf numFmtId="49" fontId="1" fillId="2" borderId="0" xfId="0" applyNumberFormat="1" applyFont="1" applyFill="1"/>
    <xf numFmtId="49" fontId="1" fillId="2" borderId="6" xfId="0" applyNumberFormat="1" applyFont="1" applyFill="1" applyBorder="1"/>
    <xf numFmtId="0" fontId="27" fillId="0" borderId="0" xfId="0" applyFont="1" applyAlignment="1">
      <alignment vertical="center"/>
    </xf>
    <xf numFmtId="49" fontId="1" fillId="2" borderId="2" xfId="0" applyNumberFormat="1" applyFont="1" applyFill="1" applyBorder="1"/>
    <xf numFmtId="0" fontId="22" fillId="2" borderId="6" xfId="0" applyFont="1" applyFill="1" applyBorder="1" applyAlignment="1">
      <alignment vertical="center"/>
    </xf>
    <xf numFmtId="3" fontId="2" fillId="2" borderId="6" xfId="0" applyNumberFormat="1" applyFont="1" applyFill="1" applyBorder="1"/>
    <xf numFmtId="49" fontId="2" fillId="2" borderId="6" xfId="0" applyNumberFormat="1" applyFont="1" applyFill="1" applyBorder="1"/>
    <xf numFmtId="49" fontId="7" fillId="2" borderId="0" xfId="0" applyNumberFormat="1" applyFont="1" applyFill="1"/>
    <xf numFmtId="49" fontId="1" fillId="2" borderId="3" xfId="0" applyNumberFormat="1" applyFont="1" applyFill="1" applyBorder="1"/>
    <xf numFmtId="0" fontId="3" fillId="2" borderId="3" xfId="0" applyFont="1" applyFill="1" applyBorder="1" applyAlignment="1">
      <alignment horizontal="center"/>
    </xf>
    <xf numFmtId="0" fontId="3" fillId="2" borderId="4" xfId="0" applyFont="1" applyFill="1" applyBorder="1"/>
    <xf numFmtId="0" fontId="0" fillId="0" borderId="33" xfId="0" applyBorder="1"/>
    <xf numFmtId="0" fontId="19" fillId="0" borderId="22" xfId="0" applyFont="1" applyBorder="1" applyAlignment="1" applyProtection="1">
      <alignment horizontal="center"/>
      <protection locked="0"/>
    </xf>
    <xf numFmtId="0" fontId="19" fillId="0" borderId="9"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31" fillId="0" borderId="0" xfId="0" applyFont="1" applyProtection="1">
      <protection locked="0"/>
    </xf>
    <xf numFmtId="0" fontId="7" fillId="0" borderId="0" xfId="0" applyFont="1" applyAlignment="1" applyProtection="1">
      <alignment horizontal="right"/>
      <protection locked="0"/>
    </xf>
    <xf numFmtId="0" fontId="1" fillId="0" borderId="0" xfId="0" applyFont="1" applyProtection="1">
      <protection locked="0"/>
    </xf>
    <xf numFmtId="0" fontId="7"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pplyProtection="1">
      <alignment horizontal="right" vertical="center"/>
      <protection locked="0"/>
    </xf>
    <xf numFmtId="0" fontId="3" fillId="0" borderId="0" xfId="0" applyFont="1" applyProtection="1">
      <protection locked="0"/>
    </xf>
    <xf numFmtId="0" fontId="3" fillId="2" borderId="2" xfId="0" applyFont="1" applyFill="1" applyBorder="1"/>
    <xf numFmtId="14" fontId="9" fillId="0" borderId="3" xfId="0" applyNumberFormat="1" applyFont="1" applyBorder="1" applyAlignment="1" applyProtection="1">
      <alignment horizontal="left" vertical="top" wrapText="1"/>
      <protection locked="0"/>
    </xf>
    <xf numFmtId="0" fontId="18" fillId="2" borderId="0" xfId="0" applyFont="1" applyFill="1" applyAlignment="1">
      <alignment horizontal="left"/>
    </xf>
    <xf numFmtId="0" fontId="0" fillId="2" borderId="0" xfId="0" applyFill="1" applyAlignment="1">
      <alignment horizontal="left"/>
    </xf>
    <xf numFmtId="0" fontId="9" fillId="2" borderId="2" xfId="0" applyFont="1" applyFill="1" applyBorder="1" applyAlignment="1">
      <alignment horizontal="left"/>
    </xf>
    <xf numFmtId="0" fontId="7" fillId="2" borderId="3" xfId="0" applyFont="1" applyFill="1" applyBorder="1" applyAlignment="1">
      <alignment horizontal="center"/>
    </xf>
    <xf numFmtId="0" fontId="5" fillId="2" borderId="0" xfId="0" applyFont="1" applyFill="1" applyAlignment="1">
      <alignment horizontal="center" wrapText="1"/>
    </xf>
    <xf numFmtId="3" fontId="8" fillId="2" borderId="13" xfId="0" applyNumberFormat="1" applyFont="1" applyFill="1" applyBorder="1" applyAlignment="1">
      <alignment horizontal="center" vertical="center"/>
    </xf>
    <xf numFmtId="0" fontId="7" fillId="2" borderId="0" xfId="0" applyFont="1" applyFill="1" applyAlignment="1">
      <alignment horizontal="right"/>
    </xf>
    <xf numFmtId="0" fontId="7" fillId="2" borderId="0" xfId="0" applyFont="1" applyFill="1" applyAlignment="1">
      <alignment horizontal="center"/>
    </xf>
    <xf numFmtId="0" fontId="8" fillId="2" borderId="0" xfId="0" applyFont="1" applyFill="1" applyAlignment="1">
      <alignment horizontal="left" vertical="center"/>
    </xf>
    <xf numFmtId="0" fontId="1" fillId="2" borderId="0" xfId="0" applyFont="1" applyFill="1" applyAlignment="1">
      <alignment horizontal="left" wrapText="1"/>
    </xf>
    <xf numFmtId="4" fontId="0" fillId="2" borderId="13" xfId="0" applyNumberFormat="1" applyFill="1" applyBorder="1" applyAlignment="1">
      <alignment horizontal="center"/>
    </xf>
    <xf numFmtId="0" fontId="1" fillId="2" borderId="20" xfId="0" applyFont="1" applyFill="1" applyBorder="1" applyAlignment="1">
      <alignment horizontal="center"/>
    </xf>
    <xf numFmtId="0" fontId="1" fillId="2" borderId="6" xfId="0" applyFont="1" applyFill="1" applyBorder="1" applyAlignment="1">
      <alignment horizontal="left"/>
    </xf>
    <xf numFmtId="0" fontId="1" fillId="2" borderId="2" xfId="0" applyFont="1" applyFill="1" applyBorder="1" applyAlignment="1">
      <alignment horizontal="left" wrapText="1"/>
    </xf>
    <xf numFmtId="0" fontId="1" fillId="2" borderId="5" xfId="0" applyFont="1" applyFill="1" applyBorder="1" applyAlignment="1">
      <alignment horizontal="left" wrapText="1"/>
    </xf>
    <xf numFmtId="0" fontId="1" fillId="2" borderId="2" xfId="0" applyFont="1" applyFill="1" applyBorder="1" applyAlignment="1">
      <alignment horizontal="left"/>
    </xf>
    <xf numFmtId="0" fontId="7" fillId="2" borderId="0" xfId="0" applyFont="1" applyFill="1" applyAlignment="1">
      <alignment horizontal="left" wrapText="1"/>
    </xf>
    <xf numFmtId="0" fontId="2" fillId="2" borderId="6" xfId="0" applyFont="1" applyFill="1" applyBorder="1" applyAlignment="1">
      <alignment horizontal="left" wrapText="1"/>
    </xf>
    <xf numFmtId="0" fontId="1" fillId="2" borderId="6" xfId="0" applyFont="1" applyFill="1" applyBorder="1" applyAlignment="1">
      <alignment horizontal="center"/>
    </xf>
    <xf numFmtId="0" fontId="1" fillId="2" borderId="2" xfId="0" applyFont="1" applyFill="1" applyBorder="1" applyAlignment="1">
      <alignment horizontal="center"/>
    </xf>
    <xf numFmtId="0" fontId="0" fillId="2" borderId="46" xfId="0" applyFill="1" applyBorder="1" applyAlignment="1">
      <alignment horizontal="center"/>
    </xf>
    <xf numFmtId="0" fontId="0" fillId="2" borderId="21" xfId="0" applyFill="1" applyBorder="1" applyAlignment="1">
      <alignment horizontal="center"/>
    </xf>
    <xf numFmtId="0" fontId="1" fillId="2" borderId="0" xfId="0" applyFont="1" applyFill="1" applyAlignment="1">
      <alignment horizontal="left"/>
    </xf>
    <xf numFmtId="0" fontId="0" fillId="2" borderId="6" xfId="0" applyFill="1" applyBorder="1" applyAlignment="1">
      <alignment horizontal="center"/>
    </xf>
    <xf numFmtId="4" fontId="0" fillId="2" borderId="2" xfId="0" applyNumberFormat="1" applyFill="1" applyBorder="1" applyAlignment="1">
      <alignment horizontal="center"/>
    </xf>
    <xf numFmtId="0" fontId="9" fillId="2" borderId="0" xfId="0" applyFont="1" applyFill="1" applyAlignment="1">
      <alignment horizontal="left"/>
    </xf>
    <xf numFmtId="4" fontId="0" fillId="2" borderId="6" xfId="0" applyNumberFormat="1" applyFill="1" applyBorder="1" applyAlignment="1">
      <alignment horizontal="center"/>
    </xf>
    <xf numFmtId="0" fontId="9" fillId="2" borderId="0" xfId="0" applyFont="1" applyFill="1" applyAlignment="1">
      <alignment horizontal="left" vertical="top" wrapText="1"/>
    </xf>
    <xf numFmtId="49" fontId="1" fillId="2" borderId="6" xfId="0" applyNumberFormat="1" applyFont="1" applyFill="1" applyBorder="1" applyAlignment="1">
      <alignment horizontal="center"/>
    </xf>
    <xf numFmtId="4" fontId="0" fillId="2" borderId="0" xfId="0" applyNumberFormat="1" applyFill="1" applyAlignment="1">
      <alignment horizontal="center"/>
    </xf>
    <xf numFmtId="0" fontId="1" fillId="2" borderId="15" xfId="0" applyFont="1" applyFill="1" applyBorder="1"/>
    <xf numFmtId="0" fontId="1" fillId="2" borderId="44" xfId="0" applyFont="1" applyFill="1" applyBorder="1"/>
    <xf numFmtId="0" fontId="1" fillId="2" borderId="34" xfId="0" applyFont="1" applyFill="1" applyBorder="1" applyAlignment="1">
      <alignment horizontal="center"/>
    </xf>
    <xf numFmtId="14" fontId="1" fillId="2" borderId="0" xfId="0" applyNumberFormat="1" applyFont="1" applyFill="1"/>
    <xf numFmtId="0" fontId="1" fillId="2" borderId="15" xfId="0" applyFont="1" applyFill="1" applyBorder="1" applyAlignment="1">
      <alignment horizontal="center"/>
    </xf>
    <xf numFmtId="4" fontId="2" fillId="2" borderId="13" xfId="0" applyNumberFormat="1" applyFont="1" applyFill="1" applyBorder="1" applyAlignment="1">
      <alignment horizontal="center"/>
    </xf>
    <xf numFmtId="0" fontId="6" fillId="2" borderId="15" xfId="0" applyFont="1" applyFill="1" applyBorder="1" applyAlignment="1">
      <alignment horizontal="center"/>
    </xf>
    <xf numFmtId="2" fontId="1" fillId="2" borderId="2" xfId="0" applyNumberFormat="1" applyFont="1" applyFill="1" applyBorder="1"/>
    <xf numFmtId="14" fontId="1" fillId="2" borderId="11" xfId="0" applyNumberFormat="1" applyFont="1" applyFill="1" applyBorder="1"/>
    <xf numFmtId="14" fontId="1" fillId="2" borderId="5" xfId="0" applyNumberFormat="1" applyFont="1" applyFill="1" applyBorder="1"/>
    <xf numFmtId="0" fontId="1" fillId="2" borderId="14" xfId="0" applyFont="1" applyFill="1" applyBorder="1"/>
    <xf numFmtId="0" fontId="7" fillId="2" borderId="7" xfId="0" applyFont="1" applyFill="1" applyBorder="1" applyAlignment="1">
      <alignment horizontal="center"/>
    </xf>
    <xf numFmtId="0" fontId="7" fillId="2" borderId="17" xfId="0" applyFont="1" applyFill="1" applyBorder="1" applyAlignment="1">
      <alignment horizontal="left" wrapText="1" indent="1"/>
    </xf>
    <xf numFmtId="0" fontId="1" fillId="2" borderId="16" xfId="0" applyFont="1" applyFill="1" applyBorder="1"/>
    <xf numFmtId="0" fontId="7" fillId="2" borderId="9" xfId="0" applyFont="1" applyFill="1" applyBorder="1" applyAlignment="1">
      <alignment horizontal="center"/>
    </xf>
    <xf numFmtId="0" fontId="7" fillId="2" borderId="18" xfId="0" applyFont="1" applyFill="1" applyBorder="1" applyAlignment="1">
      <alignment horizontal="center" wrapText="1"/>
    </xf>
    <xf numFmtId="0" fontId="1" fillId="2" borderId="17" xfId="0" applyFont="1" applyFill="1" applyBorder="1" applyAlignment="1">
      <alignment horizontal="center"/>
    </xf>
    <xf numFmtId="0" fontId="1" fillId="2" borderId="21"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11" xfId="0" applyFont="1" applyFill="1" applyBorder="1"/>
    <xf numFmtId="0" fontId="2" fillId="2" borderId="5" xfId="0" applyFont="1" applyFill="1" applyBorder="1"/>
    <xf numFmtId="0" fontId="1" fillId="2" borderId="1" xfId="0" applyFont="1" applyFill="1" applyBorder="1" applyAlignment="1">
      <alignment wrapText="1"/>
    </xf>
    <xf numFmtId="0" fontId="1" fillId="2" borderId="45" xfId="0" applyFont="1" applyFill="1" applyBorder="1" applyAlignment="1">
      <alignment horizontal="center"/>
    </xf>
    <xf numFmtId="0" fontId="0" fillId="2" borderId="31" xfId="0" applyFill="1" applyBorder="1" applyAlignment="1">
      <alignment horizontal="center"/>
    </xf>
    <xf numFmtId="1" fontId="1" fillId="2" borderId="14" xfId="3" applyNumberFormat="1" applyFont="1" applyFill="1" applyBorder="1" applyAlignment="1" applyProtection="1">
      <alignment horizontal="center"/>
    </xf>
    <xf numFmtId="0" fontId="0" fillId="2" borderId="55" xfId="0" applyFill="1" applyBorder="1"/>
    <xf numFmtId="0" fontId="2" fillId="2" borderId="0" xfId="0" applyFont="1" applyFill="1" applyAlignment="1">
      <alignment horizontal="left" wrapText="1"/>
    </xf>
    <xf numFmtId="3" fontId="15" fillId="2" borderId="6" xfId="0" applyNumberFormat="1" applyFont="1" applyFill="1" applyBorder="1" applyAlignment="1">
      <alignment horizontal="center"/>
    </xf>
    <xf numFmtId="0" fontId="1" fillId="2" borderId="19" xfId="0" applyFont="1" applyFill="1" applyBorder="1"/>
    <xf numFmtId="0" fontId="0" fillId="2" borderId="49" xfId="0" applyFill="1" applyBorder="1"/>
    <xf numFmtId="0" fontId="0" fillId="2" borderId="50" xfId="0" applyFill="1" applyBorder="1"/>
    <xf numFmtId="0" fontId="28" fillId="2" borderId="17" xfId="0" applyFont="1" applyFill="1" applyBorder="1"/>
    <xf numFmtId="0" fontId="0" fillId="0" borderId="25" xfId="0" applyBorder="1" applyAlignment="1">
      <alignment vertical="center"/>
    </xf>
    <xf numFmtId="3" fontId="8" fillId="2" borderId="55" xfId="0" applyNumberFormat="1" applyFont="1" applyFill="1" applyBorder="1" applyAlignment="1">
      <alignment vertical="center"/>
    </xf>
    <xf numFmtId="3" fontId="8" fillId="2" borderId="17" xfId="0" applyNumberFormat="1" applyFont="1" applyFill="1" applyBorder="1" applyAlignment="1">
      <alignment vertical="center"/>
    </xf>
    <xf numFmtId="0" fontId="0" fillId="2" borderId="56" xfId="0" applyFill="1" applyBorder="1"/>
    <xf numFmtId="0" fontId="0" fillId="2" borderId="57" xfId="0" applyFill="1" applyBorder="1"/>
    <xf numFmtId="0" fontId="1" fillId="2" borderId="51" xfId="0" applyFont="1" applyFill="1" applyBorder="1"/>
    <xf numFmtId="0" fontId="1" fillId="2" borderId="29" xfId="0" applyFont="1" applyFill="1" applyBorder="1"/>
    <xf numFmtId="0" fontId="1" fillId="2" borderId="30" xfId="0" applyFont="1" applyFill="1" applyBorder="1"/>
    <xf numFmtId="0" fontId="1" fillId="2" borderId="17" xfId="0" applyFont="1" applyFill="1" applyBorder="1"/>
    <xf numFmtId="0" fontId="1" fillId="2" borderId="56" xfId="0" applyFont="1" applyFill="1" applyBorder="1"/>
    <xf numFmtId="0" fontId="1" fillId="2" borderId="32" xfId="0" applyFont="1" applyFill="1" applyBorder="1"/>
    <xf numFmtId="49" fontId="1" fillId="2" borderId="56" xfId="0" applyNumberFormat="1" applyFont="1" applyFill="1" applyBorder="1"/>
    <xf numFmtId="0" fontId="1" fillId="2" borderId="32" xfId="0" applyFont="1" applyFill="1" applyBorder="1" applyAlignment="1">
      <alignment wrapText="1"/>
    </xf>
    <xf numFmtId="164" fontId="1" fillId="2" borderId="32" xfId="2" applyNumberFormat="1" applyFont="1" applyFill="1" applyBorder="1" applyAlignment="1" applyProtection="1">
      <alignment horizontal="right" indent="1"/>
    </xf>
    <xf numFmtId="0" fontId="1" fillId="2" borderId="26" xfId="0" applyFont="1" applyFill="1" applyBorder="1"/>
    <xf numFmtId="0" fontId="7" fillId="2" borderId="29" xfId="0" applyFont="1" applyFill="1" applyBorder="1"/>
    <xf numFmtId="0" fontId="0" fillId="2" borderId="58" xfId="0" applyFill="1" applyBorder="1"/>
    <xf numFmtId="0" fontId="0" fillId="2" borderId="58" xfId="0" applyFill="1" applyBorder="1" applyAlignment="1">
      <alignment horizontal="center"/>
    </xf>
    <xf numFmtId="0" fontId="0" fillId="2" borderId="32" xfId="0" applyFill="1" applyBorder="1" applyAlignment="1">
      <alignment horizontal="center"/>
    </xf>
    <xf numFmtId="0" fontId="2" fillId="2" borderId="51" xfId="0" applyFont="1" applyFill="1" applyBorder="1"/>
    <xf numFmtId="0" fontId="8" fillId="2" borderId="29" xfId="0" applyFont="1" applyFill="1" applyBorder="1" applyAlignment="1">
      <alignment vertical="center"/>
    </xf>
    <xf numFmtId="0" fontId="8" fillId="2" borderId="32" xfId="0" applyFont="1" applyFill="1" applyBorder="1"/>
    <xf numFmtId="0" fontId="7" fillId="2" borderId="32" xfId="0" applyFont="1" applyFill="1" applyBorder="1"/>
    <xf numFmtId="0" fontId="8" fillId="2" borderId="3" xfId="0" applyFont="1" applyFill="1" applyBorder="1"/>
    <xf numFmtId="0" fontId="0" fillId="4" borderId="0" xfId="0" applyFill="1"/>
    <xf numFmtId="0" fontId="0" fillId="4" borderId="29" xfId="0" applyFill="1" applyBorder="1"/>
    <xf numFmtId="0" fontId="0" fillId="4" borderId="30" xfId="0" applyFill="1" applyBorder="1"/>
    <xf numFmtId="4" fontId="0" fillId="2" borderId="32" xfId="0" applyNumberFormat="1" applyFill="1" applyBorder="1"/>
    <xf numFmtId="0" fontId="1" fillId="0" borderId="16" xfId="0" applyFont="1" applyBorder="1"/>
    <xf numFmtId="0" fontId="1" fillId="0" borderId="25" xfId="0" applyFont="1" applyBorder="1"/>
    <xf numFmtId="0" fontId="1" fillId="0" borderId="33" xfId="0" applyFont="1" applyBorder="1"/>
    <xf numFmtId="4" fontId="0" fillId="4" borderId="13" xfId="0" applyNumberFormat="1" applyFill="1" applyBorder="1" applyAlignment="1">
      <alignment horizontal="center"/>
    </xf>
    <xf numFmtId="0" fontId="1" fillId="0" borderId="11" xfId="0" applyFont="1" applyBorder="1" applyAlignment="1" applyProtection="1">
      <alignment horizontal="left"/>
      <protection locked="0"/>
    </xf>
    <xf numFmtId="14" fontId="1" fillId="0" borderId="11" xfId="0" applyNumberFormat="1" applyFont="1" applyBorder="1" applyAlignment="1" applyProtection="1">
      <alignment horizontal="left"/>
      <protection locked="0"/>
    </xf>
    <xf numFmtId="0" fontId="0" fillId="0" borderId="22" xfId="0" applyBorder="1" applyAlignment="1" applyProtection="1">
      <alignment horizontal="center"/>
      <protection locked="0"/>
    </xf>
    <xf numFmtId="2" fontId="0" fillId="4" borderId="22" xfId="0" applyNumberFormat="1" applyFill="1" applyBorder="1" applyAlignment="1">
      <alignment horizontal="center"/>
    </xf>
    <xf numFmtId="2" fontId="0" fillId="4" borderId="13" xfId="0" applyNumberFormat="1" applyFill="1" applyBorder="1" applyAlignment="1">
      <alignment horizontal="center"/>
    </xf>
    <xf numFmtId="3" fontId="0" fillId="0" borderId="22" xfId="0" applyNumberFormat="1" applyBorder="1" applyAlignment="1" applyProtection="1">
      <alignment horizontal="center"/>
      <protection locked="0"/>
    </xf>
    <xf numFmtId="0" fontId="2" fillId="2" borderId="13" xfId="0" applyFont="1" applyFill="1" applyBorder="1" applyAlignment="1">
      <alignment horizontal="center" vertical="center"/>
    </xf>
    <xf numFmtId="0" fontId="2" fillId="2" borderId="22" xfId="0" applyFont="1" applyFill="1" applyBorder="1" applyAlignment="1">
      <alignment horizontal="center" vertical="center" wrapText="1"/>
    </xf>
    <xf numFmtId="2" fontId="2" fillId="2" borderId="22" xfId="0" applyNumberFormat="1" applyFont="1" applyFill="1" applyBorder="1" applyAlignment="1">
      <alignment horizontal="center" vertical="center" wrapText="1"/>
    </xf>
    <xf numFmtId="0" fontId="10" fillId="2" borderId="0" xfId="0" applyFont="1" applyFill="1" applyAlignment="1">
      <alignment horizontal="left" vertical="center"/>
    </xf>
    <xf numFmtId="0" fontId="0" fillId="2" borderId="0" xfId="0" applyFill="1" applyAlignment="1">
      <alignment horizontal="left" vertical="center"/>
    </xf>
    <xf numFmtId="0" fontId="10" fillId="2" borderId="13" xfId="0" applyFont="1" applyFill="1" applyBorder="1" applyAlignment="1">
      <alignment vertical="center"/>
    </xf>
    <xf numFmtId="0" fontId="10" fillId="2" borderId="2" xfId="0" applyFont="1" applyFill="1" applyBorder="1" applyAlignment="1">
      <alignment vertical="center"/>
    </xf>
    <xf numFmtId="0" fontId="10" fillId="2" borderId="5" xfId="0" applyFont="1" applyFill="1" applyBorder="1" applyAlignment="1">
      <alignment vertical="center"/>
    </xf>
    <xf numFmtId="0" fontId="10" fillId="2" borderId="14" xfId="0" applyFont="1" applyFill="1" applyBorder="1" applyAlignment="1">
      <alignment vertical="center"/>
    </xf>
    <xf numFmtId="0" fontId="1" fillId="0" borderId="8" xfId="4" applyBorder="1"/>
    <xf numFmtId="0" fontId="1" fillId="2" borderId="49" xfId="4" applyFill="1" applyBorder="1"/>
    <xf numFmtId="0" fontId="1" fillId="0" borderId="1" xfId="4" applyBorder="1"/>
    <xf numFmtId="0" fontId="1" fillId="2" borderId="25" xfId="4" applyFill="1" applyBorder="1"/>
    <xf numFmtId="0" fontId="1" fillId="2" borderId="31" xfId="4" applyFill="1" applyBorder="1"/>
    <xf numFmtId="0" fontId="1" fillId="0" borderId="0" xfId="4" applyProtection="1">
      <protection locked="0"/>
    </xf>
    <xf numFmtId="0" fontId="1" fillId="0" borderId="1" xfId="4" applyBorder="1" applyProtection="1">
      <protection locked="0"/>
    </xf>
    <xf numFmtId="0" fontId="1" fillId="2" borderId="31" xfId="4" applyFill="1" applyBorder="1" applyProtection="1">
      <protection locked="0"/>
    </xf>
    <xf numFmtId="0" fontId="31" fillId="0" borderId="0" xfId="0" applyFont="1"/>
    <xf numFmtId="0" fontId="0" fillId="2" borderId="3" xfId="0" applyFill="1" applyBorder="1" applyAlignment="1">
      <alignment horizontal="center"/>
    </xf>
    <xf numFmtId="0" fontId="0" fillId="2" borderId="50" xfId="0" applyFill="1" applyBorder="1" applyAlignment="1">
      <alignment horizontal="center"/>
    </xf>
    <xf numFmtId="0" fontId="0" fillId="4" borderId="16" xfId="0" applyFill="1" applyBorder="1"/>
    <xf numFmtId="0" fontId="8" fillId="2" borderId="25" xfId="0" applyFont="1" applyFill="1" applyBorder="1"/>
    <xf numFmtId="0" fontId="2" fillId="2" borderId="46" xfId="0" applyFont="1" applyFill="1" applyBorder="1"/>
    <xf numFmtId="0" fontId="2" fillId="2" borderId="25" xfId="0" applyFont="1" applyFill="1" applyBorder="1"/>
    <xf numFmtId="49" fontId="9" fillId="2" borderId="19" xfId="0" applyNumberFormat="1" applyFont="1" applyFill="1" applyBorder="1" applyAlignment="1">
      <alignment vertical="top" wrapText="1"/>
    </xf>
    <xf numFmtId="0" fontId="0" fillId="2" borderId="7" xfId="0" applyFill="1" applyBorder="1" applyAlignment="1">
      <alignment horizontal="center"/>
    </xf>
    <xf numFmtId="0" fontId="0" fillId="2" borderId="12" xfId="0" applyFill="1" applyBorder="1" applyAlignment="1">
      <alignment horizontal="center"/>
    </xf>
    <xf numFmtId="0" fontId="0" fillId="2" borderId="19" xfId="0" applyFill="1" applyBorder="1" applyAlignment="1">
      <alignment horizontal="center"/>
    </xf>
    <xf numFmtId="0" fontId="0" fillId="2" borderId="28" xfId="0" applyFill="1" applyBorder="1" applyAlignment="1">
      <alignment horizontal="center"/>
    </xf>
    <xf numFmtId="0" fontId="0" fillId="2" borderId="59" xfId="0" applyFill="1" applyBorder="1" applyAlignment="1">
      <alignment horizontal="center"/>
    </xf>
    <xf numFmtId="0" fontId="0" fillId="2" borderId="59" xfId="0" applyFill="1" applyBorder="1"/>
    <xf numFmtId="0" fontId="0" fillId="2" borderId="20" xfId="0" applyFill="1" applyBorder="1"/>
    <xf numFmtId="49" fontId="1" fillId="2" borderId="0" xfId="0" applyNumberFormat="1" applyFont="1" applyFill="1" applyAlignment="1">
      <alignment vertical="top"/>
    </xf>
    <xf numFmtId="0" fontId="8" fillId="2" borderId="1" xfId="4" applyFont="1" applyFill="1" applyBorder="1" applyAlignment="1" applyProtection="1">
      <alignment vertical="center"/>
      <protection hidden="1"/>
    </xf>
    <xf numFmtId="0" fontId="8" fillId="2" borderId="0" xfId="4" applyFont="1" applyFill="1" applyAlignment="1" applyProtection="1">
      <alignment vertical="center"/>
      <protection hidden="1"/>
    </xf>
    <xf numFmtId="0" fontId="10" fillId="2" borderId="0" xfId="4" applyFont="1" applyFill="1" applyAlignment="1" applyProtection="1">
      <alignment vertical="center"/>
      <protection hidden="1"/>
    </xf>
    <xf numFmtId="0" fontId="2" fillId="2" borderId="0" xfId="4" applyFont="1" applyFill="1" applyAlignment="1" applyProtection="1">
      <alignment horizontal="center" vertical="center"/>
      <protection hidden="1"/>
    </xf>
    <xf numFmtId="0" fontId="1" fillId="2" borderId="10" xfId="4" applyFill="1" applyBorder="1" applyProtection="1">
      <protection hidden="1"/>
    </xf>
    <xf numFmtId="0" fontId="1" fillId="2" borderId="1" xfId="4" applyFill="1" applyBorder="1" applyProtection="1">
      <protection hidden="1"/>
    </xf>
    <xf numFmtId="49" fontId="2" fillId="2" borderId="8" xfId="4" applyNumberFormat="1" applyFont="1" applyFill="1" applyBorder="1" applyProtection="1">
      <protection hidden="1"/>
    </xf>
    <xf numFmtId="0" fontId="7" fillId="2" borderId="4" xfId="4" applyFont="1" applyFill="1" applyBorder="1" applyAlignment="1" applyProtection="1">
      <alignment vertical="center"/>
      <protection hidden="1"/>
    </xf>
    <xf numFmtId="0" fontId="2" fillId="2" borderId="1" xfId="4" applyFont="1" applyFill="1" applyBorder="1" applyProtection="1">
      <protection hidden="1"/>
    </xf>
    <xf numFmtId="0" fontId="7" fillId="2" borderId="10" xfId="4" applyFont="1" applyFill="1" applyBorder="1" applyAlignment="1" applyProtection="1">
      <alignment vertical="center"/>
      <protection hidden="1"/>
    </xf>
    <xf numFmtId="0" fontId="7" fillId="2" borderId="0" xfId="4" applyFont="1" applyFill="1" applyAlignment="1" applyProtection="1">
      <alignment vertical="center"/>
      <protection hidden="1"/>
    </xf>
    <xf numFmtId="0" fontId="7" fillId="2" borderId="0" xfId="4" applyFont="1" applyFill="1" applyAlignment="1" applyProtection="1">
      <alignment vertical="top" wrapText="1"/>
      <protection hidden="1"/>
    </xf>
    <xf numFmtId="0" fontId="7" fillId="2" borderId="0" xfId="4" applyFont="1" applyFill="1" applyAlignment="1" applyProtection="1">
      <alignment wrapText="1"/>
      <protection hidden="1"/>
    </xf>
    <xf numFmtId="0" fontId="7" fillId="2" borderId="0" xfId="4" applyFont="1" applyFill="1" applyProtection="1">
      <protection hidden="1"/>
    </xf>
    <xf numFmtId="0" fontId="2" fillId="2" borderId="10" xfId="4" applyFont="1" applyFill="1" applyBorder="1" applyProtection="1">
      <protection hidden="1"/>
    </xf>
    <xf numFmtId="0" fontId="7" fillId="2" borderId="0" xfId="4" applyFont="1" applyFill="1" applyAlignment="1" applyProtection="1">
      <alignment horizontal="left" wrapText="1"/>
      <protection hidden="1"/>
    </xf>
    <xf numFmtId="0" fontId="2" fillId="2" borderId="0" xfId="4" applyFont="1" applyFill="1" applyProtection="1">
      <protection hidden="1"/>
    </xf>
    <xf numFmtId="0" fontId="1" fillId="2" borderId="9" xfId="4" applyFill="1" applyBorder="1" applyProtection="1">
      <protection hidden="1"/>
    </xf>
    <xf numFmtId="49" fontId="2" fillId="2" borderId="1" xfId="4" quotePrefix="1" applyNumberFormat="1" applyFont="1" applyFill="1" applyBorder="1" applyAlignment="1" applyProtection="1">
      <alignment vertical="center"/>
      <protection hidden="1"/>
    </xf>
    <xf numFmtId="0" fontId="1" fillId="2" borderId="14" xfId="4" applyFill="1" applyBorder="1" applyProtection="1">
      <protection hidden="1"/>
    </xf>
    <xf numFmtId="0" fontId="1" fillId="2" borderId="6" xfId="4" applyFill="1" applyBorder="1" applyProtection="1">
      <protection hidden="1"/>
    </xf>
    <xf numFmtId="0" fontId="1" fillId="2" borderId="11" xfId="4" applyFill="1" applyBorder="1" applyProtection="1">
      <protection hidden="1"/>
    </xf>
    <xf numFmtId="0" fontId="1" fillId="2" borderId="8" xfId="4" applyFill="1" applyBorder="1" applyProtection="1">
      <protection hidden="1"/>
    </xf>
    <xf numFmtId="0" fontId="1" fillId="2" borderId="3" xfId="4" applyFill="1" applyBorder="1" applyProtection="1">
      <protection hidden="1"/>
    </xf>
    <xf numFmtId="0" fontId="1" fillId="2" borderId="4" xfId="4" applyFill="1" applyBorder="1" applyProtection="1">
      <protection hidden="1"/>
    </xf>
    <xf numFmtId="0" fontId="7" fillId="2" borderId="0" xfId="4" applyFont="1" applyFill="1" applyAlignment="1" applyProtection="1">
      <alignment horizontal="left" wrapText="1"/>
      <protection locked="0"/>
    </xf>
    <xf numFmtId="49" fontId="1" fillId="2" borderId="13" xfId="0" applyNumberFormat="1" applyFont="1" applyFill="1" applyBorder="1" applyAlignment="1">
      <alignment vertical="top" wrapText="1"/>
    </xf>
    <xf numFmtId="49" fontId="1" fillId="2" borderId="14" xfId="0" applyNumberFormat="1" applyFont="1" applyFill="1" applyBorder="1" applyAlignment="1">
      <alignment vertical="top" wrapText="1"/>
    </xf>
    <xf numFmtId="49" fontId="1" fillId="2" borderId="14" xfId="0" applyNumberFormat="1" applyFont="1" applyFill="1" applyBorder="1" applyAlignment="1">
      <alignment vertical="top"/>
    </xf>
    <xf numFmtId="49" fontId="1" fillId="2" borderId="1" xfId="0" applyNumberFormat="1" applyFont="1" applyFill="1" applyBorder="1" applyAlignment="1">
      <alignment vertical="top"/>
    </xf>
    <xf numFmtId="14" fontId="1" fillId="0" borderId="3" xfId="0" applyNumberFormat="1" applyFont="1" applyBorder="1" applyAlignment="1" applyProtection="1">
      <alignment horizontal="left" wrapText="1"/>
      <protection locked="0"/>
    </xf>
    <xf numFmtId="0" fontId="1" fillId="2" borderId="50" xfId="0" applyFont="1" applyFill="1" applyBorder="1"/>
    <xf numFmtId="0" fontId="1" fillId="2" borderId="6" xfId="0" applyFont="1" applyFill="1" applyBorder="1" applyAlignment="1">
      <alignment horizontal="left" wrapText="1"/>
    </xf>
    <xf numFmtId="49" fontId="1" fillId="2" borderId="14" xfId="0" applyNumberFormat="1" applyFont="1" applyFill="1" applyBorder="1" applyAlignment="1">
      <alignment vertical="center"/>
    </xf>
    <xf numFmtId="0" fontId="1" fillId="2" borderId="6" xfId="0" applyFont="1" applyFill="1" applyBorder="1" applyAlignment="1">
      <alignment vertical="center"/>
    </xf>
    <xf numFmtId="49" fontId="1" fillId="2" borderId="8" xfId="0" applyNumberFormat="1" applyFont="1" applyFill="1" applyBorder="1" applyAlignment="1">
      <alignment vertical="center"/>
    </xf>
    <xf numFmtId="0" fontId="1" fillId="4" borderId="19" xfId="0" applyFont="1" applyFill="1" applyBorder="1" applyAlignment="1">
      <alignment horizontal="left" vertical="top" wrapText="1"/>
    </xf>
    <xf numFmtId="0" fontId="1" fillId="4" borderId="2" xfId="0" applyFont="1" applyFill="1" applyBorder="1" applyAlignment="1">
      <alignment vertical="top" wrapText="1"/>
    </xf>
    <xf numFmtId="49" fontId="9" fillId="2" borderId="6" xfId="0" applyNumberFormat="1" applyFont="1" applyFill="1" applyBorder="1" applyAlignment="1">
      <alignment horizontal="left"/>
    </xf>
    <xf numFmtId="3" fontId="9" fillId="2" borderId="6" xfId="0" applyNumberFormat="1" applyFont="1" applyFill="1" applyBorder="1" applyAlignment="1">
      <alignment horizontal="left"/>
    </xf>
    <xf numFmtId="0" fontId="9" fillId="2" borderId="6" xfId="0" applyFont="1" applyFill="1" applyBorder="1" applyAlignment="1">
      <alignment horizontal="left"/>
    </xf>
    <xf numFmtId="14" fontId="1" fillId="0" borderId="22" xfId="0" applyNumberFormat="1" applyFont="1" applyBorder="1" applyAlignment="1" applyProtection="1">
      <alignment horizontal="left" vertical="top" wrapText="1"/>
      <protection locked="0"/>
    </xf>
    <xf numFmtId="3" fontId="8" fillId="2" borderId="3" xfId="0" applyNumberFormat="1" applyFont="1" applyFill="1" applyBorder="1" applyAlignment="1">
      <alignment horizontal="center" vertical="center"/>
    </xf>
    <xf numFmtId="0" fontId="7" fillId="2" borderId="2" xfId="0" applyFont="1" applyFill="1" applyBorder="1" applyAlignment="1">
      <alignment horizontal="center"/>
    </xf>
    <xf numFmtId="49" fontId="1" fillId="2" borderId="0" xfId="0" applyNumberFormat="1" applyFont="1" applyFill="1" applyAlignment="1">
      <alignment horizontal="center"/>
    </xf>
    <xf numFmtId="0" fontId="9" fillId="2" borderId="3" xfId="0" applyFont="1" applyFill="1" applyBorder="1" applyAlignment="1">
      <alignment horizontal="left" vertical="top" wrapText="1"/>
    </xf>
    <xf numFmtId="0" fontId="0" fillId="4" borderId="1" xfId="0" applyFill="1" applyBorder="1"/>
    <xf numFmtId="0" fontId="0" fillId="2" borderId="60" xfId="0" applyFill="1" applyBorder="1"/>
    <xf numFmtId="49" fontId="9" fillId="2" borderId="3" xfId="0" applyNumberFormat="1" applyFont="1" applyFill="1" applyBorder="1" applyAlignment="1">
      <alignment vertical="center"/>
    </xf>
    <xf numFmtId="49" fontId="9" fillId="2" borderId="0" xfId="0" applyNumberFormat="1" applyFont="1" applyFill="1" applyAlignment="1">
      <alignment vertical="center"/>
    </xf>
    <xf numFmtId="49" fontId="9" fillId="2" borderId="6" xfId="0" applyNumberFormat="1" applyFont="1" applyFill="1" applyBorder="1" applyAlignment="1">
      <alignment vertical="center"/>
    </xf>
    <xf numFmtId="49" fontId="9" fillId="2" borderId="8"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12" xfId="0" applyNumberFormat="1" applyFont="1" applyFill="1" applyBorder="1" applyAlignment="1">
      <alignment vertical="center"/>
    </xf>
    <xf numFmtId="0" fontId="3" fillId="2" borderId="6" xfId="0" applyFont="1" applyFill="1" applyBorder="1"/>
    <xf numFmtId="0" fontId="9" fillId="2" borderId="2" xfId="0" quotePrefix="1" applyFont="1" applyFill="1" applyBorder="1" applyAlignment="1">
      <alignment horizontal="left" vertical="center"/>
    </xf>
    <xf numFmtId="0" fontId="3" fillId="2" borderId="2" xfId="0" applyFont="1" applyFill="1" applyBorder="1" applyAlignment="1">
      <alignment horizontal="center"/>
    </xf>
    <xf numFmtId="0" fontId="1" fillId="2" borderId="1" xfId="0" quotePrefix="1" applyFont="1" applyFill="1" applyBorder="1" applyAlignment="1">
      <alignment vertical="center" wrapText="1"/>
    </xf>
    <xf numFmtId="0" fontId="1" fillId="2" borderId="0" xfId="0" quotePrefix="1" applyFont="1" applyFill="1" applyAlignment="1">
      <alignment vertical="center" wrapText="1"/>
    </xf>
    <xf numFmtId="0" fontId="1" fillId="2" borderId="6" xfId="0" quotePrefix="1" applyFont="1" applyFill="1" applyBorder="1" applyAlignment="1">
      <alignment vertical="center" wrapText="1"/>
    </xf>
    <xf numFmtId="49" fontId="1" fillId="2" borderId="22" xfId="0" applyNumberFormat="1" applyFont="1" applyFill="1" applyBorder="1" applyAlignment="1">
      <alignment horizontal="center"/>
    </xf>
    <xf numFmtId="49" fontId="9" fillId="2" borderId="22" xfId="0" applyNumberFormat="1" applyFont="1" applyFill="1" applyBorder="1" applyAlignment="1">
      <alignment horizontal="center"/>
    </xf>
    <xf numFmtId="49" fontId="9" fillId="2" borderId="7" xfId="0" applyNumberFormat="1" applyFont="1" applyFill="1" applyBorder="1"/>
    <xf numFmtId="0" fontId="9" fillId="2" borderId="3" xfId="0" quotePrefix="1" applyFont="1" applyFill="1" applyBorder="1" applyAlignment="1">
      <alignment horizontal="left" vertical="center"/>
    </xf>
    <xf numFmtId="0" fontId="0" fillId="2" borderId="63" xfId="0" applyFill="1" applyBorder="1"/>
    <xf numFmtId="4" fontId="4" fillId="4" borderId="2" xfId="0" applyNumberFormat="1" applyFont="1" applyFill="1" applyBorder="1" applyAlignment="1">
      <alignment horizontal="center"/>
    </xf>
    <xf numFmtId="0" fontId="4" fillId="4" borderId="2" xfId="0" applyFont="1" applyFill="1" applyBorder="1" applyAlignment="1">
      <alignment horizontal="center"/>
    </xf>
    <xf numFmtId="167" fontId="4" fillId="2" borderId="2" xfId="3" applyNumberFormat="1" applyFont="1" applyFill="1" applyBorder="1" applyAlignment="1" applyProtection="1">
      <alignment horizontal="center"/>
    </xf>
    <xf numFmtId="0" fontId="1" fillId="2" borderId="10" xfId="0" quotePrefix="1" applyFont="1" applyFill="1" applyBorder="1" applyAlignment="1">
      <alignment vertical="center" wrapText="1"/>
    </xf>
    <xf numFmtId="167" fontId="1" fillId="2" borderId="62" xfId="3" applyNumberFormat="1" applyFont="1" applyFill="1" applyBorder="1" applyAlignment="1" applyProtection="1">
      <alignment horizontal="center" wrapText="1"/>
    </xf>
    <xf numFmtId="4" fontId="4" fillId="4" borderId="6" xfId="0" applyNumberFormat="1" applyFont="1" applyFill="1" applyBorder="1" applyAlignment="1">
      <alignment horizontal="center"/>
    </xf>
    <xf numFmtId="0" fontId="4" fillId="4" borderId="6" xfId="0" applyFont="1" applyFill="1" applyBorder="1" applyAlignment="1">
      <alignment horizontal="center"/>
    </xf>
    <xf numFmtId="4" fontId="0" fillId="2" borderId="10" xfId="0" applyNumberFormat="1" applyFill="1" applyBorder="1"/>
    <xf numFmtId="49" fontId="1" fillId="2" borderId="9" xfId="0" applyNumberFormat="1" applyFont="1" applyFill="1" applyBorder="1" applyAlignment="1">
      <alignment horizontal="center"/>
    </xf>
    <xf numFmtId="167" fontId="1" fillId="2" borderId="24" xfId="3" applyNumberFormat="1" applyFont="1" applyFill="1" applyBorder="1" applyAlignment="1" applyProtection="1">
      <alignment horizontal="center" wrapText="1"/>
    </xf>
    <xf numFmtId="49" fontId="9" fillId="2" borderId="6" xfId="0" quotePrefix="1" applyNumberFormat="1" applyFont="1" applyFill="1" applyBorder="1"/>
    <xf numFmtId="43" fontId="4" fillId="2" borderId="2" xfId="3" applyFont="1" applyFill="1" applyBorder="1" applyAlignment="1" applyProtection="1">
      <alignment horizontal="center"/>
    </xf>
    <xf numFmtId="49" fontId="9" fillId="2" borderId="1" xfId="0" quotePrefix="1" applyNumberFormat="1" applyFont="1" applyFill="1" applyBorder="1"/>
    <xf numFmtId="0" fontId="0" fillId="4" borderId="12" xfId="0" applyFill="1" applyBorder="1"/>
    <xf numFmtId="167" fontId="1" fillId="2" borderId="6" xfId="3" applyNumberFormat="1" applyFont="1" applyFill="1" applyBorder="1" applyAlignment="1" applyProtection="1">
      <alignment horizontal="center" wrapText="1"/>
    </xf>
    <xf numFmtId="49" fontId="1" fillId="2" borderId="0" xfId="0" applyNumberFormat="1" applyFont="1" applyFill="1" applyAlignment="1">
      <alignment horizontal="left"/>
    </xf>
    <xf numFmtId="49" fontId="1" fillId="2" borderId="7" xfId="0" applyNumberFormat="1" applyFont="1" applyFill="1" applyBorder="1" applyAlignment="1">
      <alignment horizontal="center"/>
    </xf>
    <xf numFmtId="49" fontId="1" fillId="2" borderId="8" xfId="0" applyNumberFormat="1" applyFont="1" applyFill="1" applyBorder="1" applyAlignment="1">
      <alignment horizontal="left"/>
    </xf>
    <xf numFmtId="49" fontId="1" fillId="2" borderId="3" xfId="0" applyNumberFormat="1" applyFont="1" applyFill="1" applyBorder="1" applyAlignment="1">
      <alignment horizontal="left"/>
    </xf>
    <xf numFmtId="49" fontId="1" fillId="2" borderId="6" xfId="0" applyNumberFormat="1" applyFont="1" applyFill="1" applyBorder="1" applyAlignment="1">
      <alignment horizontal="left"/>
    </xf>
    <xf numFmtId="49" fontId="1" fillId="2" borderId="1" xfId="0" applyNumberFormat="1" applyFont="1" applyFill="1" applyBorder="1" applyAlignment="1">
      <alignment horizontal="left"/>
    </xf>
    <xf numFmtId="49" fontId="8" fillId="2" borderId="0" xfId="0" applyNumberFormat="1" applyFont="1" applyFill="1" applyAlignment="1">
      <alignment vertical="center"/>
    </xf>
    <xf numFmtId="167" fontId="4" fillId="2" borderId="11" xfId="3" applyNumberFormat="1" applyFont="1" applyFill="1" applyBorder="1" applyAlignment="1" applyProtection="1">
      <alignment horizontal="center"/>
    </xf>
    <xf numFmtId="0" fontId="4" fillId="2" borderId="6" xfId="0" applyFont="1" applyFill="1" applyBorder="1"/>
    <xf numFmtId="49" fontId="9" fillId="2" borderId="2" xfId="0" quotePrefix="1" applyNumberFormat="1" applyFont="1" applyFill="1" applyBorder="1"/>
    <xf numFmtId="0" fontId="0" fillId="4" borderId="2" xfId="0" applyFill="1" applyBorder="1"/>
    <xf numFmtId="0" fontId="0" fillId="2" borderId="17" xfId="0" applyFill="1" applyBorder="1" applyAlignment="1">
      <alignment vertical="center"/>
    </xf>
    <xf numFmtId="0" fontId="0" fillId="4" borderId="6" xfId="0" applyFill="1" applyBorder="1"/>
    <xf numFmtId="43" fontId="4" fillId="2" borderId="6" xfId="3" applyFont="1" applyFill="1" applyBorder="1" applyAlignment="1" applyProtection="1">
      <alignment horizontal="center"/>
    </xf>
    <xf numFmtId="0" fontId="9" fillId="2" borderId="29" xfId="0" applyFont="1" applyFill="1" applyBorder="1" applyAlignment="1">
      <alignment horizontal="left" vertical="top" wrapText="1"/>
    </xf>
    <xf numFmtId="0" fontId="9" fillId="2" borderId="64" xfId="0" applyFont="1" applyFill="1" applyBorder="1" applyAlignment="1">
      <alignment horizontal="left" vertical="top" wrapText="1"/>
    </xf>
    <xf numFmtId="49" fontId="3" fillId="2" borderId="6" xfId="0" applyNumberFormat="1" applyFont="1" applyFill="1" applyBorder="1" applyAlignment="1">
      <alignment horizontal="left"/>
    </xf>
    <xf numFmtId="49" fontId="3" fillId="2" borderId="0" xfId="0" applyNumberFormat="1" applyFont="1" applyFill="1" applyAlignment="1">
      <alignment horizontal="left"/>
    </xf>
    <xf numFmtId="4" fontId="31" fillId="0" borderId="0" xfId="0" applyNumberFormat="1" applyFont="1"/>
    <xf numFmtId="2" fontId="31" fillId="0" borderId="0" xfId="0" applyNumberFormat="1" applyFont="1"/>
    <xf numFmtId="49" fontId="9" fillId="2" borderId="0" xfId="0" applyNumberFormat="1" applyFont="1" applyFill="1" applyAlignment="1">
      <alignment vertical="top"/>
    </xf>
    <xf numFmtId="168" fontId="0" fillId="2" borderId="61" xfId="0" applyNumberFormat="1" applyFill="1" applyBorder="1"/>
    <xf numFmtId="49" fontId="1" fillId="2" borderId="6" xfId="0" applyNumberFormat="1" applyFont="1" applyFill="1" applyBorder="1" applyAlignment="1">
      <alignment vertical="top" wrapText="1"/>
    </xf>
    <xf numFmtId="49" fontId="1" fillId="2" borderId="6" xfId="0" applyNumberFormat="1" applyFont="1" applyFill="1" applyBorder="1" applyAlignment="1">
      <alignment horizontal="left" vertical="top" wrapText="1"/>
    </xf>
    <xf numFmtId="0" fontId="0" fillId="0" borderId="31" xfId="0" applyBorder="1"/>
    <xf numFmtId="0" fontId="8" fillId="2" borderId="31" xfId="0" applyFont="1" applyFill="1" applyBorder="1"/>
    <xf numFmtId="49" fontId="1" fillId="2" borderId="8" xfId="0" applyNumberFormat="1" applyFont="1" applyFill="1" applyBorder="1" applyAlignment="1">
      <alignment vertical="top" wrapText="1"/>
    </xf>
    <xf numFmtId="49" fontId="1" fillId="2" borderId="1" xfId="0" applyNumberFormat="1" applyFont="1" applyFill="1" applyBorder="1" applyAlignment="1">
      <alignment vertical="top" wrapText="1"/>
    </xf>
    <xf numFmtId="0" fontId="1" fillId="0" borderId="1" xfId="0" applyFont="1" applyBorder="1" applyAlignment="1" applyProtection="1">
      <alignment horizontal="center"/>
      <protection locked="0"/>
    </xf>
    <xf numFmtId="4" fontId="1" fillId="2" borderId="45" xfId="0" applyNumberFormat="1" applyFont="1" applyFill="1" applyBorder="1" applyAlignment="1">
      <alignment horizontal="center"/>
    </xf>
    <xf numFmtId="0" fontId="41" fillId="2" borderId="0" xfId="0" applyFont="1" applyFill="1" applyAlignment="1">
      <alignment horizontal="right"/>
    </xf>
    <xf numFmtId="0" fontId="0" fillId="0" borderId="25" xfId="0" applyBorder="1" applyAlignment="1">
      <alignment wrapText="1"/>
    </xf>
    <xf numFmtId="0" fontId="0" fillId="2" borderId="25" xfId="0" applyFill="1" applyBorder="1" applyAlignment="1">
      <alignment wrapText="1"/>
    </xf>
    <xf numFmtId="0" fontId="0" fillId="2" borderId="17" xfId="0" applyFill="1" applyBorder="1" applyAlignment="1">
      <alignment wrapText="1"/>
    </xf>
    <xf numFmtId="0" fontId="0" fillId="0" borderId="0" xfId="0" applyAlignment="1">
      <alignment wrapText="1"/>
    </xf>
    <xf numFmtId="0" fontId="2" fillId="2" borderId="65" xfId="0" applyFont="1" applyFill="1" applyBorder="1" applyAlignment="1">
      <alignment horizontal="center"/>
    </xf>
    <xf numFmtId="0" fontId="2" fillId="2" borderId="53" xfId="0" applyFont="1" applyFill="1" applyBorder="1" applyAlignment="1">
      <alignment horizontal="center"/>
    </xf>
    <xf numFmtId="0" fontId="0" fillId="2" borderId="3" xfId="0" applyFill="1" applyBorder="1" applyAlignment="1">
      <alignment horizontal="center"/>
    </xf>
    <xf numFmtId="0" fontId="8" fillId="2" borderId="0" xfId="0" applyFont="1" applyFill="1" applyAlignment="1">
      <alignment horizontal="left" wrapText="1"/>
    </xf>
    <xf numFmtId="4" fontId="17" fillId="0" borderId="1" xfId="0" applyNumberFormat="1" applyFont="1" applyBorder="1" applyAlignment="1" applyProtection="1">
      <alignment horizontal="center"/>
      <protection locked="0"/>
    </xf>
    <xf numFmtId="4" fontId="19" fillId="0" borderId="10" xfId="0" applyNumberFormat="1" applyFont="1" applyBorder="1" applyAlignment="1" applyProtection="1">
      <alignment horizontal="center"/>
      <protection locked="0"/>
    </xf>
    <xf numFmtId="2" fontId="17" fillId="0" borderId="13" xfId="0" applyNumberFormat="1" applyFont="1" applyBorder="1" applyAlignment="1" applyProtection="1">
      <alignment horizontal="center"/>
      <protection locked="0"/>
    </xf>
    <xf numFmtId="2" fontId="17" fillId="0" borderId="5" xfId="0" applyNumberFormat="1" applyFont="1" applyBorder="1" applyAlignment="1" applyProtection="1">
      <alignment horizontal="center"/>
      <protection locked="0"/>
    </xf>
    <xf numFmtId="0" fontId="2"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13" xfId="0" applyFont="1" applyFill="1" applyBorder="1" applyAlignment="1">
      <alignment horizontal="left" vertical="center"/>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4" fontId="19" fillId="0" borderId="13" xfId="0" applyNumberFormat="1" applyFont="1" applyBorder="1" applyAlignment="1" applyProtection="1">
      <alignment horizontal="center"/>
      <protection locked="0"/>
    </xf>
    <xf numFmtId="4" fontId="19" fillId="0" borderId="5" xfId="0" applyNumberFormat="1" applyFont="1" applyBorder="1" applyAlignment="1" applyProtection="1">
      <alignment horizontal="center"/>
      <protection locked="0"/>
    </xf>
    <xf numFmtId="4" fontId="10" fillId="2" borderId="14" xfId="0" applyNumberFormat="1" applyFont="1" applyFill="1" applyBorder="1" applyAlignment="1">
      <alignment horizontal="center"/>
    </xf>
    <xf numFmtId="4" fontId="10" fillId="2" borderId="11" xfId="0" applyNumberFormat="1" applyFont="1" applyFill="1" applyBorder="1" applyAlignment="1">
      <alignment horizontal="center"/>
    </xf>
    <xf numFmtId="4" fontId="19" fillId="0" borderId="1" xfId="0" applyNumberFormat="1" applyFont="1" applyBorder="1" applyAlignment="1" applyProtection="1">
      <alignment horizontal="center"/>
      <protection locked="0"/>
    </xf>
    <xf numFmtId="4" fontId="19" fillId="0" borderId="8" xfId="0" applyNumberFormat="1" applyFont="1" applyBorder="1" applyAlignment="1" applyProtection="1">
      <alignment horizontal="center"/>
      <protection locked="0"/>
    </xf>
    <xf numFmtId="4" fontId="19" fillId="0" borderId="4" xfId="0" applyNumberFormat="1" applyFont="1" applyBorder="1" applyAlignment="1" applyProtection="1">
      <alignment horizontal="center"/>
      <protection locked="0"/>
    </xf>
    <xf numFmtId="4" fontId="17" fillId="0" borderId="13" xfId="0" applyNumberFormat="1" applyFont="1" applyBorder="1" applyAlignment="1" applyProtection="1">
      <alignment horizontal="center"/>
      <protection locked="0"/>
    </xf>
    <xf numFmtId="165" fontId="19" fillId="0" borderId="13" xfId="0" applyNumberFormat="1" applyFont="1" applyBorder="1" applyAlignment="1" applyProtection="1">
      <alignment horizontal="center"/>
      <protection locked="0"/>
    </xf>
    <xf numFmtId="165" fontId="19" fillId="0" borderId="5" xfId="0" applyNumberFormat="1" applyFont="1" applyBorder="1" applyAlignment="1" applyProtection="1">
      <alignment horizontal="center"/>
      <protection locked="0"/>
    </xf>
    <xf numFmtId="0" fontId="10" fillId="2" borderId="1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5" xfId="0" applyFont="1" applyFill="1" applyBorder="1" applyAlignment="1">
      <alignment horizontal="left" vertical="center"/>
    </xf>
    <xf numFmtId="4" fontId="17" fillId="0" borderId="5" xfId="0" applyNumberFormat="1" applyFont="1" applyBorder="1" applyAlignment="1" applyProtection="1">
      <alignment horizontal="center"/>
      <protection locked="0"/>
    </xf>
    <xf numFmtId="0" fontId="33" fillId="2" borderId="0" xfId="0" applyFont="1" applyFill="1" applyAlignment="1">
      <alignment horizontal="left" wrapText="1"/>
    </xf>
    <xf numFmtId="0" fontId="18" fillId="2" borderId="0" xfId="0" applyFont="1" applyFill="1" applyAlignment="1">
      <alignment horizontal="left"/>
    </xf>
    <xf numFmtId="0" fontId="40" fillId="0" borderId="13" xfId="0" applyFont="1" applyBorder="1" applyAlignment="1" applyProtection="1">
      <alignment horizontal="center"/>
      <protection locked="0" hidden="1"/>
    </xf>
    <xf numFmtId="0" fontId="40" fillId="0" borderId="5" xfId="0" applyFont="1" applyBorder="1" applyAlignment="1" applyProtection="1">
      <alignment horizontal="center"/>
      <protection locked="0" hidden="1"/>
    </xf>
    <xf numFmtId="0" fontId="7" fillId="2" borderId="0" xfId="0" applyFont="1" applyFill="1" applyAlignment="1">
      <alignment horizontal="right"/>
    </xf>
    <xf numFmtId="0" fontId="1" fillId="0" borderId="13"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Alignment="1">
      <alignment horizontal="center"/>
    </xf>
    <xf numFmtId="0" fontId="7" fillId="2" borderId="10" xfId="0" applyFont="1" applyFill="1" applyBorder="1" applyAlignment="1">
      <alignment horizontal="center"/>
    </xf>
    <xf numFmtId="3" fontId="8" fillId="2" borderId="13" xfId="0" applyNumberFormat="1" applyFont="1" applyFill="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1" fillId="0" borderId="14" xfId="0" applyFont="1" applyBorder="1" applyAlignment="1" applyProtection="1">
      <alignment horizontal="left"/>
      <protection locked="0"/>
    </xf>
    <xf numFmtId="0" fontId="0" fillId="0" borderId="6" xfId="0" applyBorder="1" applyAlignment="1" applyProtection="1">
      <alignment horizontal="left"/>
      <protection locked="0"/>
    </xf>
    <xf numFmtId="0" fontId="7" fillId="2" borderId="8"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1" fillId="0" borderId="6" xfId="0" applyFont="1" applyBorder="1" applyAlignment="1" applyProtection="1">
      <alignment horizontal="left"/>
      <protection locked="0"/>
    </xf>
    <xf numFmtId="0" fontId="0" fillId="0" borderId="11" xfId="0" applyBorder="1" applyAlignment="1" applyProtection="1">
      <alignment horizontal="left"/>
      <protection locked="0"/>
    </xf>
    <xf numFmtId="0" fontId="7" fillId="2" borderId="14" xfId="0" applyFont="1" applyFill="1" applyBorder="1" applyAlignment="1">
      <alignment horizontal="left"/>
    </xf>
    <xf numFmtId="0" fontId="0" fillId="0" borderId="6" xfId="0" applyBorder="1"/>
    <xf numFmtId="14" fontId="1" fillId="3" borderId="13" xfId="0" applyNumberFormat="1" applyFont="1" applyFill="1" applyBorder="1" applyAlignment="1" applyProtection="1">
      <alignment horizontal="left"/>
      <protection locked="0"/>
    </xf>
    <xf numFmtId="0" fontId="0" fillId="0" borderId="5" xfId="0" applyBorder="1" applyProtection="1">
      <protection locked="0"/>
    </xf>
    <xf numFmtId="0" fontId="8" fillId="2" borderId="0" xfId="0" applyFont="1" applyFill="1" applyAlignment="1">
      <alignment horizontal="left" vertical="center"/>
    </xf>
    <xf numFmtId="0" fontId="7" fillId="2" borderId="2" xfId="0" applyFont="1" applyFill="1" applyBorder="1" applyAlignment="1">
      <alignment horizontal="center"/>
    </xf>
    <xf numFmtId="3" fontId="8" fillId="2" borderId="2" xfId="0" applyNumberFormat="1" applyFont="1" applyFill="1" applyBorder="1" applyAlignment="1">
      <alignment horizontal="center" vertical="center"/>
    </xf>
    <xf numFmtId="3" fontId="8" fillId="2" borderId="5" xfId="0" applyNumberFormat="1" applyFont="1" applyFill="1" applyBorder="1" applyAlignment="1">
      <alignment horizontal="center" vertical="center"/>
    </xf>
    <xf numFmtId="0" fontId="9" fillId="2" borderId="1" xfId="0" applyFont="1" applyFill="1" applyBorder="1" applyAlignment="1">
      <alignment vertical="center" wrapText="1"/>
    </xf>
    <xf numFmtId="0" fontId="9" fillId="2" borderId="0" xfId="0" applyFont="1" applyFill="1" applyAlignment="1">
      <alignment vertical="center" wrapText="1"/>
    </xf>
    <xf numFmtId="4" fontId="1" fillId="0" borderId="14" xfId="0" applyNumberFormat="1" applyFont="1" applyBorder="1" applyAlignment="1" applyProtection="1">
      <alignment horizontal="left"/>
      <protection locked="0"/>
    </xf>
    <xf numFmtId="4" fontId="0" fillId="0" borderId="11" xfId="0" applyNumberFormat="1" applyBorder="1" applyAlignment="1" applyProtection="1">
      <alignment horizontal="left"/>
      <protection locked="0"/>
    </xf>
    <xf numFmtId="0" fontId="0" fillId="0" borderId="0" xfId="0" applyAlignment="1" applyProtection="1">
      <alignment horizontal="left"/>
      <protection locked="0"/>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7" fillId="2" borderId="13" xfId="0" applyFont="1" applyFill="1" applyBorder="1" applyAlignment="1">
      <alignment horizontal="left"/>
    </xf>
    <xf numFmtId="0" fontId="7" fillId="2" borderId="2" xfId="0" applyFont="1" applyFill="1" applyBorder="1" applyAlignment="1">
      <alignment horizontal="left"/>
    </xf>
    <xf numFmtId="0" fontId="7" fillId="2" borderId="5" xfId="0" applyFont="1" applyFill="1" applyBorder="1" applyAlignment="1">
      <alignment horizontal="left"/>
    </xf>
    <xf numFmtId="14" fontId="0" fillId="0" borderId="14" xfId="0" applyNumberFormat="1" applyBorder="1" applyAlignment="1" applyProtection="1">
      <alignment horizontal="left" indent="1"/>
      <protection locked="0"/>
    </xf>
    <xf numFmtId="14" fontId="0" fillId="0" borderId="6" xfId="0" applyNumberFormat="1" applyBorder="1" applyAlignment="1" applyProtection="1">
      <alignment horizontal="left" indent="1"/>
      <protection locked="0"/>
    </xf>
    <xf numFmtId="14" fontId="0" fillId="0" borderId="11" xfId="0" applyNumberFormat="1" applyBorder="1" applyAlignment="1" applyProtection="1">
      <alignment horizontal="left" indent="1"/>
      <protection locked="0"/>
    </xf>
    <xf numFmtId="0" fontId="11" fillId="2" borderId="0" xfId="0" applyFont="1" applyFill="1" applyAlignment="1">
      <alignment horizontal="left"/>
    </xf>
    <xf numFmtId="0" fontId="5" fillId="2" borderId="0" xfId="0" applyFont="1" applyFill="1" applyAlignment="1">
      <alignment horizontal="center" wrapText="1"/>
    </xf>
    <xf numFmtId="0" fontId="3" fillId="2" borderId="0" xfId="0" applyFont="1" applyFill="1" applyAlignment="1">
      <alignment horizontal="left"/>
    </xf>
    <xf numFmtId="0" fontId="0" fillId="4" borderId="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39" fillId="0" borderId="1"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7" fillId="2" borderId="8"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14" fontId="0" fillId="2" borderId="31" xfId="0" applyNumberFormat="1" applyFill="1" applyBorder="1" applyAlignment="1">
      <alignment horizontal="left" indent="1"/>
    </xf>
    <xf numFmtId="14" fontId="0" fillId="2" borderId="6" xfId="0" applyNumberFormat="1" applyFill="1" applyBorder="1" applyAlignment="1">
      <alignment horizontal="left" indent="1"/>
    </xf>
    <xf numFmtId="14" fontId="0" fillId="2" borderId="19" xfId="0" applyNumberFormat="1" applyFill="1" applyBorder="1" applyAlignment="1">
      <alignment horizontal="left" indent="1"/>
    </xf>
    <xf numFmtId="0" fontId="0" fillId="2" borderId="33" xfId="0" applyFill="1" applyBorder="1" applyAlignment="1">
      <alignment horizontal="left" indent="1"/>
    </xf>
    <xf numFmtId="0" fontId="0" fillId="2" borderId="32" xfId="0" applyFill="1" applyBorder="1" applyAlignment="1">
      <alignment horizontal="left" indent="1"/>
    </xf>
    <xf numFmtId="0" fontId="0" fillId="2" borderId="26" xfId="0" applyFill="1" applyBorder="1" applyAlignment="1">
      <alignment horizontal="left" indent="1"/>
    </xf>
    <xf numFmtId="0" fontId="1" fillId="0" borderId="11" xfId="0" applyFont="1" applyBorder="1" applyAlignment="1" applyProtection="1">
      <alignment horizontal="left"/>
      <protection locked="0"/>
    </xf>
    <xf numFmtId="0" fontId="7" fillId="2" borderId="44" xfId="0" applyFont="1" applyFill="1" applyBorder="1" applyAlignment="1">
      <alignment horizontal="center"/>
    </xf>
    <xf numFmtId="0" fontId="7" fillId="2" borderId="34" xfId="0" applyFont="1" applyFill="1" applyBorder="1" applyAlignment="1">
      <alignment horizontal="center"/>
    </xf>
    <xf numFmtId="0" fontId="1" fillId="2" borderId="44" xfId="0" applyFont="1" applyFill="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0" fontId="1" fillId="2" borderId="1" xfId="0" applyFont="1" applyFill="1" applyBorder="1" applyAlignment="1">
      <alignment horizontal="left" wrapText="1"/>
    </xf>
    <xf numFmtId="0" fontId="1" fillId="2" borderId="0" xfId="0" applyFont="1" applyFill="1" applyAlignment="1">
      <alignment horizontal="left" wrapText="1"/>
    </xf>
    <xf numFmtId="0" fontId="7" fillId="0" borderId="0" xfId="0" applyFont="1" applyAlignment="1" applyProtection="1">
      <alignment horizontal="center"/>
      <protection locked="0"/>
    </xf>
    <xf numFmtId="0" fontId="1" fillId="2" borderId="14" xfId="0" applyFont="1" applyFill="1" applyBorder="1" applyAlignment="1">
      <alignment horizontal="left"/>
    </xf>
    <xf numFmtId="0" fontId="1" fillId="2" borderId="11" xfId="0" applyFont="1" applyFill="1" applyBorder="1" applyAlignment="1">
      <alignment horizontal="left"/>
    </xf>
    <xf numFmtId="0" fontId="1" fillId="2" borderId="1" xfId="0" applyFont="1" applyFill="1" applyBorder="1" applyAlignment="1">
      <alignment horizontal="left"/>
    </xf>
    <xf numFmtId="0" fontId="1" fillId="0" borderId="0" xfId="0" applyFont="1"/>
    <xf numFmtId="0" fontId="1" fillId="2" borderId="10" xfId="0" applyFont="1" applyFill="1" applyBorder="1" applyAlignment="1">
      <alignment horizontal="left" wrapText="1"/>
    </xf>
    <xf numFmtId="4" fontId="1" fillId="0" borderId="54" xfId="0" applyNumberFormat="1" applyFont="1" applyBorder="1" applyAlignment="1" applyProtection="1">
      <alignment horizontal="center"/>
      <protection locked="0"/>
    </xf>
    <xf numFmtId="4" fontId="1" fillId="0" borderId="47" xfId="0" applyNumberFormat="1" applyFont="1" applyBorder="1" applyAlignment="1" applyProtection="1">
      <alignment horizontal="center"/>
      <protection locked="0"/>
    </xf>
    <xf numFmtId="4" fontId="1" fillId="0" borderId="55" xfId="0" applyNumberFormat="1" applyFont="1" applyBorder="1" applyAlignment="1" applyProtection="1">
      <alignment horizontal="center"/>
      <protection locked="0"/>
    </xf>
    <xf numFmtId="0" fontId="2" fillId="2" borderId="52" xfId="0" applyFont="1" applyFill="1" applyBorder="1" applyAlignment="1">
      <alignment horizontal="center" wrapText="1"/>
    </xf>
    <xf numFmtId="0" fontId="2" fillId="2" borderId="53" xfId="0" applyFont="1" applyFill="1" applyBorder="1" applyAlignment="1">
      <alignment horizontal="center" wrapText="1"/>
    </xf>
    <xf numFmtId="167" fontId="4" fillId="2" borderId="52" xfId="3" applyNumberFormat="1" applyFont="1" applyFill="1" applyBorder="1" applyAlignment="1" applyProtection="1">
      <alignment horizontal="center"/>
    </xf>
    <xf numFmtId="167" fontId="4" fillId="2" borderId="53" xfId="3" applyNumberFormat="1" applyFont="1" applyFill="1" applyBorder="1" applyAlignment="1" applyProtection="1">
      <alignment horizontal="center"/>
    </xf>
    <xf numFmtId="0" fontId="0" fillId="0" borderId="0" xfId="0" applyAlignment="1">
      <alignment horizontal="center"/>
    </xf>
    <xf numFmtId="4" fontId="0" fillId="0" borderId="0" xfId="0" applyNumberFormat="1" applyAlignment="1">
      <alignment horizontal="center"/>
    </xf>
    <xf numFmtId="0" fontId="2" fillId="2" borderId="13" xfId="0" applyFont="1" applyFill="1" applyBorder="1" applyAlignment="1">
      <alignment horizontal="center" wrapText="1"/>
    </xf>
    <xf numFmtId="0" fontId="2" fillId="2" borderId="5" xfId="0" applyFont="1" applyFill="1" applyBorder="1" applyAlignment="1">
      <alignment horizontal="center" wrapText="1"/>
    </xf>
    <xf numFmtId="49" fontId="1" fillId="2" borderId="13" xfId="0" applyNumberFormat="1" applyFont="1" applyFill="1" applyBorder="1" applyAlignment="1">
      <alignment horizontal="left"/>
    </xf>
    <xf numFmtId="49" fontId="1" fillId="2" borderId="2" xfId="0" applyNumberFormat="1" applyFont="1" applyFill="1" applyBorder="1" applyAlignment="1">
      <alignment horizontal="left"/>
    </xf>
    <xf numFmtId="167" fontId="1" fillId="2" borderId="52" xfId="3" applyNumberFormat="1" applyFont="1" applyFill="1" applyBorder="1" applyAlignment="1" applyProtection="1">
      <alignment horizontal="center" wrapText="1"/>
    </xf>
    <xf numFmtId="167" fontId="1" fillId="2" borderId="53" xfId="3" applyNumberFormat="1" applyFont="1" applyFill="1" applyBorder="1" applyAlignment="1" applyProtection="1">
      <alignment horizontal="center" wrapText="1"/>
    </xf>
    <xf numFmtId="3" fontId="4" fillId="0" borderId="52" xfId="3" applyNumberFormat="1" applyFont="1" applyFill="1" applyBorder="1" applyAlignment="1" applyProtection="1">
      <alignment horizontal="center"/>
      <protection locked="0"/>
    </xf>
    <xf numFmtId="3" fontId="4" fillId="0" borderId="53" xfId="3" applyNumberFormat="1" applyFont="1" applyFill="1" applyBorder="1" applyAlignment="1" applyProtection="1">
      <alignment horizontal="center"/>
      <protection locked="0"/>
    </xf>
    <xf numFmtId="49" fontId="9" fillId="2" borderId="2" xfId="0" applyNumberFormat="1" applyFont="1" applyFill="1" applyBorder="1" applyAlignment="1">
      <alignment horizontal="left"/>
    </xf>
    <xf numFmtId="4" fontId="4" fillId="4" borderId="13" xfId="0" applyNumberFormat="1" applyFont="1" applyFill="1" applyBorder="1" applyAlignment="1">
      <alignment horizontal="center"/>
    </xf>
    <xf numFmtId="0" fontId="4" fillId="4" borderId="5" xfId="0" applyFont="1" applyFill="1" applyBorder="1" applyAlignment="1">
      <alignment horizontal="center"/>
    </xf>
    <xf numFmtId="0" fontId="1" fillId="2" borderId="1" xfId="0" quotePrefix="1" applyFont="1" applyFill="1" applyBorder="1" applyAlignment="1">
      <alignment horizontal="left" vertical="center" wrapText="1"/>
    </xf>
    <xf numFmtId="0" fontId="1" fillId="2" borderId="0" xfId="0" quotePrefix="1" applyFont="1" applyFill="1" applyAlignment="1">
      <alignment horizontal="left" vertical="center" wrapText="1"/>
    </xf>
    <xf numFmtId="0" fontId="1" fillId="2" borderId="10" xfId="0" quotePrefix="1" applyFont="1" applyFill="1" applyBorder="1" applyAlignment="1">
      <alignment horizontal="left" vertical="center" wrapText="1"/>
    </xf>
    <xf numFmtId="3" fontId="2" fillId="2" borderId="13" xfId="0" applyNumberFormat="1" applyFont="1" applyFill="1" applyBorder="1" applyAlignment="1">
      <alignment horizontal="center" wrapText="1"/>
    </xf>
    <xf numFmtId="3" fontId="2" fillId="2" borderId="5" xfId="0" applyNumberFormat="1" applyFont="1" applyFill="1" applyBorder="1" applyAlignment="1">
      <alignment horizontal="center" wrapText="1"/>
    </xf>
    <xf numFmtId="3" fontId="0" fillId="2" borderId="13" xfId="0" applyNumberFormat="1" applyFill="1" applyBorder="1" applyAlignment="1">
      <alignment horizontal="center"/>
    </xf>
    <xf numFmtId="3" fontId="0" fillId="2" borderId="5" xfId="0" applyNumberFormat="1" applyFill="1" applyBorder="1" applyAlignment="1">
      <alignment horizontal="center"/>
    </xf>
    <xf numFmtId="0" fontId="7" fillId="0" borderId="0" xfId="0" applyFont="1" applyAlignment="1">
      <alignment horizontal="left"/>
    </xf>
    <xf numFmtId="0" fontId="7" fillId="0" borderId="13"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1" fillId="2" borderId="32" xfId="0" applyFont="1" applyFill="1" applyBorder="1" applyAlignment="1">
      <alignment horizontal="center"/>
    </xf>
    <xf numFmtId="0" fontId="2" fillId="2" borderId="14" xfId="0" applyFont="1" applyFill="1" applyBorder="1" applyAlignment="1">
      <alignment horizontal="left" wrapText="1"/>
    </xf>
    <xf numFmtId="0" fontId="2" fillId="2" borderId="6" xfId="0" applyFont="1" applyFill="1" applyBorder="1" applyAlignment="1">
      <alignment horizontal="left" wrapText="1"/>
    </xf>
    <xf numFmtId="0" fontId="2" fillId="2" borderId="11" xfId="0" applyFont="1" applyFill="1" applyBorder="1" applyAlignment="1">
      <alignment horizontal="left" wrapText="1"/>
    </xf>
    <xf numFmtId="0" fontId="7" fillId="0" borderId="14"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1" fillId="2" borderId="6" xfId="0" applyFont="1" applyFill="1" applyBorder="1" applyAlignment="1">
      <alignment horizontal="center"/>
    </xf>
    <xf numFmtId="0" fontId="1" fillId="2" borderId="13" xfId="0" applyFont="1" applyFill="1" applyBorder="1" applyAlignment="1">
      <alignment horizontal="left" wrapText="1"/>
    </xf>
    <xf numFmtId="0" fontId="1" fillId="2" borderId="2" xfId="0" applyFont="1" applyFill="1" applyBorder="1" applyAlignment="1">
      <alignment horizontal="left" wrapText="1"/>
    </xf>
    <xf numFmtId="0" fontId="2" fillId="2" borderId="2" xfId="0" applyFont="1" applyFill="1" applyBorder="1" applyAlignment="1">
      <alignment horizontal="left"/>
    </xf>
    <xf numFmtId="0" fontId="1" fillId="2" borderId="13" xfId="0" applyFont="1" applyFill="1" applyBorder="1" applyAlignment="1">
      <alignment horizontal="center"/>
    </xf>
    <xf numFmtId="0" fontId="1" fillId="2" borderId="2" xfId="0" applyFont="1" applyFill="1" applyBorder="1" applyAlignment="1">
      <alignment horizontal="center"/>
    </xf>
    <xf numFmtId="0" fontId="4" fillId="2" borderId="14" xfId="0" applyFont="1" applyFill="1" applyBorder="1" applyAlignment="1">
      <alignment horizontal="center" wrapText="1"/>
    </xf>
    <xf numFmtId="0" fontId="7" fillId="2" borderId="6" xfId="0" applyFont="1" applyFill="1" applyBorder="1" applyAlignment="1">
      <alignment horizontal="center" wrapText="1"/>
    </xf>
    <xf numFmtId="0" fontId="1" fillId="2" borderId="48" xfId="0" applyFont="1" applyFill="1" applyBorder="1" applyAlignment="1">
      <alignment horizontal="center"/>
    </xf>
    <xf numFmtId="0" fontId="1" fillId="2" borderId="37" xfId="0" applyFont="1" applyFill="1" applyBorder="1" applyAlignment="1">
      <alignment horizontal="center"/>
    </xf>
    <xf numFmtId="0" fontId="1" fillId="2" borderId="5" xfId="0" applyFont="1" applyFill="1" applyBorder="1" applyAlignment="1">
      <alignment horizontal="left" wrapText="1"/>
    </xf>
    <xf numFmtId="0" fontId="0" fillId="2" borderId="46" xfId="0" applyFill="1" applyBorder="1" applyAlignment="1">
      <alignment horizontal="center"/>
    </xf>
    <xf numFmtId="0" fontId="0" fillId="2" borderId="2" xfId="0" applyFill="1" applyBorder="1" applyAlignment="1">
      <alignment horizontal="center"/>
    </xf>
    <xf numFmtId="0" fontId="0" fillId="2" borderId="21" xfId="0" applyFill="1" applyBorder="1" applyAlignment="1">
      <alignment horizontal="center"/>
    </xf>
    <xf numFmtId="0" fontId="1" fillId="2" borderId="6" xfId="0" applyFont="1" applyFill="1" applyBorder="1" applyAlignment="1">
      <alignment horizontal="left"/>
    </xf>
    <xf numFmtId="0" fontId="7" fillId="2" borderId="13" xfId="0" applyFont="1" applyFill="1" applyBorder="1" applyAlignment="1">
      <alignment horizontal="center" wrapText="1"/>
    </xf>
    <xf numFmtId="0" fontId="7" fillId="2" borderId="5" xfId="0" applyFont="1" applyFill="1" applyBorder="1" applyAlignment="1">
      <alignment horizontal="center" wrapText="1"/>
    </xf>
    <xf numFmtId="9" fontId="7" fillId="2" borderId="1" xfId="1" applyFont="1" applyFill="1" applyBorder="1" applyAlignment="1" applyProtection="1">
      <alignment horizontal="center" wrapText="1"/>
    </xf>
    <xf numFmtId="9" fontId="7" fillId="2" borderId="0" xfId="1" applyFont="1" applyFill="1" applyBorder="1" applyAlignment="1" applyProtection="1">
      <alignment horizontal="center" wrapText="1"/>
    </xf>
    <xf numFmtId="0" fontId="2" fillId="2" borderId="13" xfId="0" applyFont="1" applyFill="1" applyBorder="1" applyAlignment="1">
      <alignment horizontal="left"/>
    </xf>
    <xf numFmtId="0" fontId="1" fillId="2" borderId="13" xfId="0" applyFont="1" applyFill="1" applyBorder="1" applyAlignment="1">
      <alignment horizontal="left"/>
    </xf>
    <xf numFmtId="0" fontId="1" fillId="2" borderId="2" xfId="0" applyFont="1" applyFill="1" applyBorder="1" applyAlignment="1">
      <alignment horizontal="left"/>
    </xf>
    <xf numFmtId="0" fontId="1" fillId="2" borderId="5" xfId="0" applyFont="1" applyFill="1" applyBorder="1" applyAlignment="1">
      <alignment horizontal="left"/>
    </xf>
    <xf numFmtId="0" fontId="7" fillId="2" borderId="0" xfId="0" applyFont="1" applyFill="1" applyAlignment="1">
      <alignment horizontal="left" wrapText="1"/>
    </xf>
    <xf numFmtId="0" fontId="7" fillId="2" borderId="17" xfId="0" applyFont="1" applyFill="1" applyBorder="1" applyAlignment="1">
      <alignment horizontal="left" wrapText="1"/>
    </xf>
    <xf numFmtId="4" fontId="0" fillId="2" borderId="13" xfId="0" applyNumberFormat="1" applyFill="1" applyBorder="1" applyAlignment="1">
      <alignment horizontal="right" indent="1"/>
    </xf>
    <xf numFmtId="4" fontId="0" fillId="2" borderId="5" xfId="0" applyNumberFormat="1" applyFill="1" applyBorder="1" applyAlignment="1">
      <alignment horizontal="right" indent="1"/>
    </xf>
    <xf numFmtId="0" fontId="1" fillId="2" borderId="0" xfId="0" applyFont="1" applyFill="1" applyAlignment="1">
      <alignment horizontal="left"/>
    </xf>
    <xf numFmtId="0" fontId="0" fillId="2" borderId="6" xfId="0" applyFill="1" applyBorder="1" applyAlignment="1">
      <alignment horizontal="center"/>
    </xf>
    <xf numFmtId="4" fontId="0" fillId="2" borderId="13" xfId="0" applyNumberFormat="1" applyFill="1" applyBorder="1" applyAlignment="1">
      <alignment horizontal="center"/>
    </xf>
    <xf numFmtId="4" fontId="0" fillId="2" borderId="2" xfId="0" applyNumberFormat="1" applyFill="1" applyBorder="1" applyAlignment="1">
      <alignment horizontal="center"/>
    </xf>
    <xf numFmtId="4" fontId="0" fillId="0" borderId="13"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1" fillId="2" borderId="10" xfId="0" applyFont="1" applyFill="1" applyBorder="1" applyAlignment="1">
      <alignment horizontal="left"/>
    </xf>
    <xf numFmtId="4" fontId="0" fillId="0" borderId="2" xfId="0" applyNumberFormat="1" applyBorder="1" applyAlignment="1" applyProtection="1">
      <alignment horizontal="center"/>
      <protection locked="0"/>
    </xf>
    <xf numFmtId="0" fontId="0" fillId="2" borderId="23" xfId="0" applyFill="1" applyBorder="1" applyAlignment="1">
      <alignment horizontal="center"/>
    </xf>
    <xf numFmtId="0" fontId="0" fillId="2" borderId="37" xfId="0" applyFill="1" applyBorder="1" applyAlignment="1">
      <alignment horizontal="center"/>
    </xf>
    <xf numFmtId="49" fontId="1" fillId="2" borderId="5" xfId="0" applyNumberFormat="1" applyFont="1" applyFill="1" applyBorder="1" applyAlignment="1">
      <alignment horizontal="left"/>
    </xf>
    <xf numFmtId="0" fontId="0" fillId="0" borderId="13" xfId="0" applyBorder="1" applyAlignment="1" applyProtection="1">
      <alignment horizontal="left"/>
      <protection locked="0"/>
    </xf>
    <xf numFmtId="0" fontId="4"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xf>
    <xf numFmtId="0" fontId="0" fillId="2" borderId="49" xfId="0" applyFill="1" applyBorder="1" applyAlignment="1">
      <alignment horizontal="center"/>
    </xf>
    <xf numFmtId="0" fontId="0" fillId="2" borderId="50" xfId="0" applyFill="1" applyBorder="1" applyAlignment="1">
      <alignment horizontal="center"/>
    </xf>
    <xf numFmtId="0" fontId="7" fillId="2" borderId="0" xfId="4" applyFont="1" applyFill="1" applyAlignment="1" applyProtection="1">
      <alignment horizontal="left" wrapText="1"/>
      <protection hidden="1"/>
    </xf>
    <xf numFmtId="0" fontId="7" fillId="2" borderId="0" xfId="4" applyFont="1" applyFill="1" applyAlignment="1" applyProtection="1">
      <alignment horizontal="left"/>
      <protection hidden="1"/>
    </xf>
    <xf numFmtId="0" fontId="7" fillId="2" borderId="0" xfId="4" applyFont="1" applyFill="1" applyAlignment="1" applyProtection="1">
      <alignment horizontal="left" vertical="center" wrapText="1"/>
      <protection hidden="1"/>
    </xf>
    <xf numFmtId="0" fontId="8" fillId="2" borderId="1" xfId="4" applyFont="1" applyFill="1" applyBorder="1" applyAlignment="1" applyProtection="1">
      <alignment horizontal="left" vertical="top" wrapText="1"/>
      <protection hidden="1"/>
    </xf>
    <xf numFmtId="0" fontId="8" fillId="2" borderId="0" xfId="4" applyFont="1" applyFill="1" applyAlignment="1" applyProtection="1">
      <alignment horizontal="left" vertical="top"/>
      <protection hidden="1"/>
    </xf>
    <xf numFmtId="0" fontId="8" fillId="2" borderId="10" xfId="4" applyFont="1" applyFill="1" applyBorder="1" applyAlignment="1" applyProtection="1">
      <alignment horizontal="left" vertical="top"/>
      <protection hidden="1"/>
    </xf>
    <xf numFmtId="0" fontId="7" fillId="2" borderId="3" xfId="4" applyFont="1" applyFill="1" applyBorder="1" applyAlignment="1" applyProtection="1">
      <alignment horizontal="left" vertical="center" wrapText="1"/>
      <protection hidden="1"/>
    </xf>
    <xf numFmtId="0" fontId="7" fillId="2" borderId="0" xfId="4" applyFont="1" applyFill="1" applyAlignment="1" applyProtection="1">
      <alignment horizontal="left" vertical="center"/>
      <protection hidden="1"/>
    </xf>
    <xf numFmtId="0" fontId="6" fillId="2" borderId="6" xfId="0" applyFont="1" applyFill="1" applyBorder="1" applyAlignment="1">
      <alignment horizontal="left" wrapText="1"/>
    </xf>
    <xf numFmtId="49" fontId="1" fillId="2" borderId="6" xfId="0" applyNumberFormat="1" applyFont="1" applyFill="1" applyBorder="1" applyAlignment="1">
      <alignment horizontal="left" vertical="top" wrapText="1"/>
    </xf>
    <xf numFmtId="49" fontId="1" fillId="2" borderId="19" xfId="0" applyNumberFormat="1" applyFont="1" applyFill="1" applyBorder="1" applyAlignment="1">
      <alignment horizontal="left" vertical="top" wrapText="1"/>
    </xf>
    <xf numFmtId="0" fontId="1" fillId="2" borderId="21" xfId="0" applyFont="1" applyFill="1" applyBorder="1" applyAlignment="1">
      <alignment horizontal="left" wrapText="1"/>
    </xf>
    <xf numFmtId="0" fontId="1" fillId="2" borderId="2" xfId="0" applyFont="1" applyFill="1" applyBorder="1" applyAlignment="1">
      <alignment horizontal="left" vertical="top" wrapText="1"/>
    </xf>
    <xf numFmtId="0" fontId="1" fillId="2" borderId="21" xfId="0" applyFont="1" applyFill="1" applyBorder="1" applyAlignment="1">
      <alignment horizontal="left" vertical="top" wrapText="1"/>
    </xf>
    <xf numFmtId="49" fontId="1" fillId="2" borderId="2" xfId="0" applyNumberFormat="1" applyFont="1" applyFill="1" applyBorder="1" applyAlignment="1">
      <alignment horizontal="left" vertical="top" wrapText="1"/>
    </xf>
    <xf numFmtId="49" fontId="1" fillId="2" borderId="21" xfId="0" applyNumberFormat="1" applyFont="1" applyFill="1" applyBorder="1" applyAlignment="1">
      <alignment horizontal="left" vertical="top" wrapText="1"/>
    </xf>
    <xf numFmtId="49" fontId="0" fillId="0" borderId="1" xfId="0" applyNumberFormat="1" applyBorder="1" applyAlignment="1" applyProtection="1">
      <alignment horizontal="left"/>
      <protection locked="0"/>
    </xf>
    <xf numFmtId="49" fontId="0" fillId="0" borderId="0" xfId="0" applyNumberFormat="1" applyAlignment="1" applyProtection="1">
      <alignment horizontal="left"/>
      <protection locked="0"/>
    </xf>
    <xf numFmtId="49" fontId="0" fillId="0" borderId="10" xfId="0" applyNumberFormat="1" applyBorder="1" applyAlignment="1" applyProtection="1">
      <alignment horizontal="left"/>
      <protection locked="0"/>
    </xf>
    <xf numFmtId="49" fontId="0" fillId="0" borderId="14" xfId="0" applyNumberFormat="1" applyBorder="1" applyAlignment="1" applyProtection="1">
      <alignment horizontal="left"/>
      <protection locked="0"/>
    </xf>
    <xf numFmtId="49" fontId="0" fillId="0" borderId="6" xfId="0" applyNumberFormat="1" applyBorder="1" applyAlignment="1" applyProtection="1">
      <alignment horizontal="left"/>
      <protection locked="0"/>
    </xf>
    <xf numFmtId="49" fontId="0" fillId="0" borderId="11" xfId="0" applyNumberFormat="1" applyBorder="1" applyAlignment="1" applyProtection="1">
      <alignment horizontal="left"/>
      <protection locked="0"/>
    </xf>
    <xf numFmtId="49" fontId="1" fillId="2" borderId="3" xfId="0" applyNumberFormat="1" applyFont="1" applyFill="1" applyBorder="1" applyAlignment="1">
      <alignment horizontal="left" vertical="top" wrapText="1"/>
    </xf>
    <xf numFmtId="49" fontId="1" fillId="2" borderId="50" xfId="0" applyNumberFormat="1" applyFont="1" applyFill="1" applyBorder="1" applyAlignment="1">
      <alignment horizontal="left" vertical="top" wrapText="1"/>
    </xf>
    <xf numFmtId="49" fontId="1" fillId="2" borderId="0" xfId="0" applyNumberFormat="1" applyFont="1" applyFill="1" applyAlignment="1">
      <alignment horizontal="left" vertical="top" wrapText="1"/>
    </xf>
    <xf numFmtId="49" fontId="1" fillId="2" borderId="17" xfId="0" applyNumberFormat="1" applyFont="1" applyFill="1" applyBorder="1" applyAlignment="1">
      <alignment horizontal="left" vertical="top" wrapText="1"/>
    </xf>
    <xf numFmtId="0" fontId="8" fillId="2" borderId="2" xfId="0" applyFont="1" applyFill="1" applyBorder="1" applyAlignment="1">
      <alignment horizontal="left" vertical="center"/>
    </xf>
    <xf numFmtId="0" fontId="1" fillId="2" borderId="3" xfId="0" applyFont="1" applyFill="1" applyBorder="1" applyAlignment="1">
      <alignment horizontal="left" wrapText="1"/>
    </xf>
    <xf numFmtId="0" fontId="9" fillId="2" borderId="0" xfId="0" applyFont="1" applyFill="1" applyAlignment="1">
      <alignment horizontal="left"/>
    </xf>
    <xf numFmtId="0" fontId="9" fillId="2" borderId="6" xfId="0" applyFont="1" applyFill="1" applyBorder="1" applyAlignment="1">
      <alignment horizontal="left" vertical="center"/>
    </xf>
    <xf numFmtId="0" fontId="8" fillId="2" borderId="2" xfId="0" applyFont="1" applyFill="1" applyBorder="1" applyAlignment="1">
      <alignment horizontal="center" vertical="center"/>
    </xf>
    <xf numFmtId="0" fontId="1" fillId="4" borderId="6" xfId="0" applyFont="1" applyFill="1" applyBorder="1" applyAlignment="1">
      <alignment horizontal="left" vertical="top" wrapText="1"/>
    </xf>
    <xf numFmtId="0" fontId="1" fillId="2" borderId="8" xfId="0" applyFont="1" applyFill="1" applyBorder="1" applyAlignment="1">
      <alignment horizontal="left" wrapText="1"/>
    </xf>
    <xf numFmtId="0" fontId="1" fillId="2" borderId="6" xfId="0" applyFont="1" applyFill="1" applyBorder="1" applyAlignment="1">
      <alignment horizontal="left" wrapText="1"/>
    </xf>
    <xf numFmtId="0" fontId="1" fillId="4" borderId="3" xfId="0" applyFont="1" applyFill="1" applyBorder="1" applyAlignment="1">
      <alignment horizontal="left" vertical="top" wrapText="1"/>
    </xf>
    <xf numFmtId="0" fontId="1" fillId="4" borderId="50"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 fillId="2" borderId="0" xfId="0" applyFont="1" applyFill="1" applyAlignment="1">
      <alignment horizontal="left" vertical="center" wrapText="1"/>
    </xf>
    <xf numFmtId="4" fontId="0" fillId="2" borderId="6" xfId="0" applyNumberFormat="1" applyFill="1" applyBorder="1" applyAlignment="1">
      <alignment horizontal="center"/>
    </xf>
    <xf numFmtId="0" fontId="9" fillId="2" borderId="6" xfId="0" applyFont="1" applyFill="1" applyBorder="1" applyAlignment="1">
      <alignment horizontal="left" vertical="top" wrapText="1"/>
    </xf>
    <xf numFmtId="0" fontId="9" fillId="2" borderId="3" xfId="0" applyFont="1" applyFill="1" applyBorder="1" applyAlignment="1">
      <alignment horizontal="left" vertical="top" wrapText="1"/>
    </xf>
    <xf numFmtId="49" fontId="1" fillId="2" borderId="10" xfId="0" applyNumberFormat="1" applyFont="1" applyFill="1" applyBorder="1" applyAlignment="1">
      <alignment horizontal="center"/>
    </xf>
    <xf numFmtId="49" fontId="1" fillId="2" borderId="32" xfId="0" applyNumberFormat="1" applyFont="1" applyFill="1" applyBorder="1" applyAlignment="1">
      <alignment horizontal="center"/>
    </xf>
    <xf numFmtId="49" fontId="1" fillId="2" borderId="57" xfId="0" applyNumberFormat="1" applyFont="1" applyFill="1" applyBorder="1" applyAlignment="1">
      <alignment horizontal="center"/>
    </xf>
  </cellXfs>
  <cellStyles count="5">
    <cellStyle name="Komma" xfId="3" builtinId="3"/>
    <cellStyle name="Prozent" xfId="1" builtinId="5"/>
    <cellStyle name="Standard" xfId="0" builtinId="0"/>
    <cellStyle name="Standard 2" xfId="4" xr:uid="{00000000-0005-0000-0000-00000300000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checked="Checked" firstButton="1" fmlaLink="$J$111" noThreeD="1"/>
</file>

<file path=xl/ctrlProps/ctrlProp18.xml><?xml version="1.0" encoding="utf-8"?>
<formControlPr xmlns="http://schemas.microsoft.com/office/spreadsheetml/2009/9/main" objectType="Radio"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182880</xdr:colOff>
          <xdr:row>5</xdr:row>
          <xdr:rowOff>213360</xdr:rowOff>
        </xdr:from>
        <xdr:to>
          <xdr:col>12</xdr:col>
          <xdr:colOff>213360</xdr:colOff>
          <xdr:row>7</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39</xdr:row>
          <xdr:rowOff>152400</xdr:rowOff>
        </xdr:from>
        <xdr:to>
          <xdr:col>5</xdr:col>
          <xdr:colOff>114300</xdr:colOff>
          <xdr:row>41</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144780</xdr:rowOff>
        </xdr:from>
        <xdr:to>
          <xdr:col>3</xdr:col>
          <xdr:colOff>342900</xdr:colOff>
          <xdr:row>41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43</xdr:row>
          <xdr:rowOff>144780</xdr:rowOff>
        </xdr:from>
        <xdr:to>
          <xdr:col>5</xdr:col>
          <xdr:colOff>365760</xdr:colOff>
          <xdr:row>45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43</xdr:row>
          <xdr:rowOff>144780</xdr:rowOff>
        </xdr:from>
        <xdr:to>
          <xdr:col>5</xdr:col>
          <xdr:colOff>1013460</xdr:colOff>
          <xdr:row>45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152400</xdr:rowOff>
        </xdr:from>
        <xdr:to>
          <xdr:col>4</xdr:col>
          <xdr:colOff>15240</xdr:colOff>
          <xdr:row>51</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Wohnungen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53</xdr:row>
          <xdr:rowOff>15240</xdr:rowOff>
        </xdr:from>
        <xdr:to>
          <xdr:col>4</xdr:col>
          <xdr:colOff>853440</xdr:colOff>
          <xdr:row>54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1000" b="0" i="0" u="none" strike="noStrike" baseline="0">
                  <a:solidFill>
                    <a:srgbClr val="000000"/>
                  </a:solidFill>
                  <a:latin typeface="Arial"/>
                  <a:cs typeface="Arial"/>
                </a:rPr>
                <a:t>konventioneller Bauweise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982980</xdr:colOff>
          <xdr:row>53</xdr:row>
          <xdr:rowOff>15240</xdr:rowOff>
        </xdr:from>
        <xdr:to>
          <xdr:col>6</xdr:col>
          <xdr:colOff>53340</xdr:colOff>
          <xdr:row>54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1000" b="0" i="0" u="none" strike="noStrike" baseline="0">
                  <a:solidFill>
                    <a:srgbClr val="000000"/>
                  </a:solidFill>
                  <a:latin typeface="Arial"/>
                  <a:cs typeface="Arial"/>
                </a:rPr>
                <a:t>Fertigbauweise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190500</xdr:rowOff>
        </xdr:from>
        <xdr:to>
          <xdr:col>4</xdr:col>
          <xdr:colOff>289560</xdr:colOff>
          <xdr:row>56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60960</xdr:rowOff>
        </xdr:from>
        <xdr:to>
          <xdr:col>4</xdr:col>
          <xdr:colOff>60960</xdr:colOff>
          <xdr:row>58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liegt nicht vor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60960</xdr:rowOff>
        </xdr:from>
        <xdr:to>
          <xdr:col>5</xdr:col>
          <xdr:colOff>510540</xdr:colOff>
          <xdr:row>58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wurde in Aussicht gestellt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15240</xdr:rowOff>
        </xdr:from>
        <xdr:to>
          <xdr:col>7</xdr:col>
          <xdr:colOff>114300</xdr:colOff>
          <xdr:row>51</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50</xdr:row>
          <xdr:rowOff>22860</xdr:rowOff>
        </xdr:from>
        <xdr:to>
          <xdr:col>9</xdr:col>
          <xdr:colOff>144780</xdr:colOff>
          <xdr:row>51</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50</xdr:row>
          <xdr:rowOff>22860</xdr:rowOff>
        </xdr:from>
        <xdr:to>
          <xdr:col>6</xdr:col>
          <xdr:colOff>30480</xdr:colOff>
          <xdr:row>51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DE" sz="1000" b="0" i="0" u="none" strike="noStrike" baseline="0">
                  <a:solidFill>
                    <a:srgbClr val="000000"/>
                  </a:solidFill>
                  <a:latin typeface="Arial"/>
                  <a:cs typeface="Arial"/>
                </a:rPr>
                <a:t>Ersterwerb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xdr:row>
          <xdr:rowOff>0</xdr:rowOff>
        </xdr:from>
        <xdr:to>
          <xdr:col>3</xdr:col>
          <xdr:colOff>647700</xdr:colOff>
          <xdr:row>1</xdr:row>
          <xdr:rowOff>220980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xdr:row>
          <xdr:rowOff>190500</xdr:rowOff>
        </xdr:from>
        <xdr:to>
          <xdr:col>3</xdr:col>
          <xdr:colOff>91440</xdr:colOff>
          <xdr:row>1</xdr:row>
          <xdr:rowOff>403860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16</xdr:row>
          <xdr:rowOff>60960</xdr:rowOff>
        </xdr:from>
        <xdr:to>
          <xdr:col>7</xdr:col>
          <xdr:colOff>38100</xdr:colOff>
          <xdr:row>17</xdr:row>
          <xdr:rowOff>15240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gefördert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822960</xdr:colOff>
          <xdr:row>16</xdr:row>
          <xdr:rowOff>60960</xdr:rowOff>
        </xdr:from>
        <xdr:to>
          <xdr:col>7</xdr:col>
          <xdr:colOff>822960</xdr:colOff>
          <xdr:row>17</xdr:row>
          <xdr:rowOff>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nicht gefördert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99060</xdr:colOff>
          <xdr:row>44</xdr:row>
          <xdr:rowOff>0</xdr:rowOff>
        </xdr:from>
        <xdr:to>
          <xdr:col>9</xdr:col>
          <xdr:colOff>137160</xdr:colOff>
          <xdr:row>44</xdr:row>
          <xdr:rowOff>220980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44</xdr:row>
          <xdr:rowOff>0</xdr:rowOff>
        </xdr:from>
        <xdr:to>
          <xdr:col>12</xdr:col>
          <xdr:colOff>137160</xdr:colOff>
          <xdr:row>44</xdr:row>
          <xdr:rowOff>220980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45</xdr:row>
          <xdr:rowOff>0</xdr:rowOff>
        </xdr:from>
        <xdr:to>
          <xdr:col>9</xdr:col>
          <xdr:colOff>137160</xdr:colOff>
          <xdr:row>46</xdr:row>
          <xdr:rowOff>15240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739140</xdr:colOff>
          <xdr:row>28</xdr:row>
          <xdr:rowOff>0</xdr:rowOff>
        </xdr:from>
        <xdr:to>
          <xdr:col>7</xdr:col>
          <xdr:colOff>739140</xdr:colOff>
          <xdr:row>28</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29</xdr:row>
          <xdr:rowOff>0</xdr:rowOff>
        </xdr:from>
        <xdr:to>
          <xdr:col>7</xdr:col>
          <xdr:colOff>739140</xdr:colOff>
          <xdr:row>29</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29</xdr:row>
          <xdr:rowOff>0</xdr:rowOff>
        </xdr:from>
        <xdr:to>
          <xdr:col>7</xdr:col>
          <xdr:colOff>739140</xdr:colOff>
          <xdr:row>29</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29</xdr:row>
          <xdr:rowOff>0</xdr:rowOff>
        </xdr:from>
        <xdr:to>
          <xdr:col>7</xdr:col>
          <xdr:colOff>739140</xdr:colOff>
          <xdr:row>29</xdr:row>
          <xdr:rowOff>68580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45</xdr:row>
          <xdr:rowOff>60960</xdr:rowOff>
        </xdr:from>
        <xdr:to>
          <xdr:col>3</xdr:col>
          <xdr:colOff>373380</xdr:colOff>
          <xdr:row>46</xdr:row>
          <xdr:rowOff>15240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49</xdr:row>
          <xdr:rowOff>99060</xdr:rowOff>
        </xdr:from>
        <xdr:to>
          <xdr:col>3</xdr:col>
          <xdr:colOff>373380</xdr:colOff>
          <xdr:row>50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50</xdr:row>
          <xdr:rowOff>60960</xdr:rowOff>
        </xdr:from>
        <xdr:to>
          <xdr:col>3</xdr:col>
          <xdr:colOff>373380</xdr:colOff>
          <xdr:row>51</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47</xdr:row>
          <xdr:rowOff>68580</xdr:rowOff>
        </xdr:from>
        <xdr:to>
          <xdr:col>3</xdr:col>
          <xdr:colOff>327660</xdr:colOff>
          <xdr:row>48</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22</xdr:row>
          <xdr:rowOff>30480</xdr:rowOff>
        </xdr:from>
        <xdr:to>
          <xdr:col>3</xdr:col>
          <xdr:colOff>449580</xdr:colOff>
          <xdr:row>22</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30480</xdr:rowOff>
        </xdr:from>
        <xdr:to>
          <xdr:col>4</xdr:col>
          <xdr:colOff>22860</xdr:colOff>
          <xdr:row>32</xdr:row>
          <xdr:rowOff>15240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60960</xdr:rowOff>
        </xdr:from>
        <xdr:to>
          <xdr:col>4</xdr:col>
          <xdr:colOff>190500</xdr:colOff>
          <xdr:row>29</xdr:row>
          <xdr:rowOff>243840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9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11</xdr:row>
          <xdr:rowOff>350520</xdr:rowOff>
        </xdr:from>
        <xdr:to>
          <xdr:col>5</xdr:col>
          <xdr:colOff>15240</xdr:colOff>
          <xdr:row>13</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14</xdr:row>
          <xdr:rowOff>0</xdr:rowOff>
        </xdr:from>
        <xdr:to>
          <xdr:col>5</xdr:col>
          <xdr:colOff>15240</xdr:colOff>
          <xdr:row>15</xdr:row>
          <xdr:rowOff>15240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9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5.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showGridLines="0" showZeros="0" tabSelected="1" topLeftCell="B1" zoomScaleNormal="100" workbookViewId="0">
      <selection activeCell="I7" sqref="I7:J7"/>
    </sheetView>
  </sheetViews>
  <sheetFormatPr baseColWidth="10" defaultColWidth="11.5546875" defaultRowHeight="13.2" x14ac:dyDescent="0.25"/>
  <cols>
    <col min="1" max="1" width="2.5546875" hidden="1" customWidth="1"/>
    <col min="2" max="2" width="1.109375" customWidth="1"/>
    <col min="3" max="3" width="5.44140625" customWidth="1"/>
    <col min="5" max="6" width="21" customWidth="1"/>
    <col min="7" max="7" width="12.109375" customWidth="1"/>
    <col min="8" max="8" width="13" customWidth="1"/>
    <col min="9" max="9" width="1.44140625" customWidth="1"/>
    <col min="10" max="10" width="14.21875" customWidth="1"/>
    <col min="11" max="11" width="20" customWidth="1"/>
    <col min="12" max="12" width="2.44140625" customWidth="1"/>
  </cols>
  <sheetData>
    <row r="1" spans="1:12" x14ac:dyDescent="0.25">
      <c r="A1" s="306"/>
      <c r="B1" s="15"/>
      <c r="C1" s="16"/>
      <c r="D1" s="16"/>
      <c r="E1" s="16"/>
      <c r="F1" s="16"/>
      <c r="G1" s="16"/>
      <c r="H1" s="16"/>
      <c r="I1" s="16"/>
      <c r="J1" s="16"/>
      <c r="K1" s="16"/>
      <c r="L1" s="17"/>
    </row>
    <row r="2" spans="1:12" s="581" customFormat="1" ht="39" customHeight="1" x14ac:dyDescent="0.25">
      <c r="A2" s="578"/>
      <c r="B2" s="579"/>
      <c r="C2" s="612" t="s">
        <v>311</v>
      </c>
      <c r="D2" s="612"/>
      <c r="E2" s="612"/>
      <c r="F2" s="612"/>
      <c r="G2" s="612"/>
      <c r="H2" s="612"/>
      <c r="I2" s="612"/>
      <c r="J2" s="612"/>
      <c r="K2" s="612"/>
      <c r="L2" s="580"/>
    </row>
    <row r="3" spans="1:12" s="581" customFormat="1" ht="39" customHeight="1" x14ac:dyDescent="0.25">
      <c r="A3" s="578"/>
      <c r="B3" s="579"/>
      <c r="C3" s="612"/>
      <c r="D3" s="612"/>
      <c r="E3" s="612"/>
      <c r="F3" s="612"/>
      <c r="G3" s="612"/>
      <c r="H3" s="612"/>
      <c r="I3" s="612"/>
      <c r="J3" s="612"/>
      <c r="K3" s="612"/>
      <c r="L3" s="580"/>
    </row>
    <row r="4" spans="1:12" ht="21.6" customHeight="1" x14ac:dyDescent="0.25">
      <c r="A4" s="258"/>
      <c r="B4" s="18"/>
      <c r="C4" s="20"/>
      <c r="D4" s="20"/>
      <c r="E4" s="20"/>
      <c r="F4" s="20"/>
      <c r="G4" s="20"/>
      <c r="H4" s="20"/>
      <c r="I4" s="20"/>
      <c r="J4" s="20"/>
      <c r="K4" s="20"/>
      <c r="L4" s="19"/>
    </row>
    <row r="5" spans="1:12" ht="28.2" x14ac:dyDescent="0.5">
      <c r="A5" s="258"/>
      <c r="B5" s="18"/>
      <c r="C5" s="21" t="s">
        <v>316</v>
      </c>
      <c r="D5" s="20"/>
      <c r="E5" s="20"/>
      <c r="F5" s="20"/>
      <c r="G5" s="20"/>
      <c r="H5" s="20"/>
      <c r="I5" s="20"/>
      <c r="J5" s="20"/>
      <c r="K5" s="20"/>
      <c r="L5" s="19"/>
    </row>
    <row r="6" spans="1:12" ht="28.2" x14ac:dyDescent="0.5">
      <c r="A6" s="258"/>
      <c r="B6" s="18"/>
      <c r="C6" s="21"/>
      <c r="D6" s="20"/>
      <c r="E6" s="20"/>
      <c r="F6" s="20"/>
      <c r="G6" s="20"/>
      <c r="H6" s="20"/>
      <c r="I6" s="20"/>
      <c r="J6" s="20"/>
      <c r="K6" s="20"/>
      <c r="L6" s="19"/>
    </row>
    <row r="7" spans="1:12" ht="24.6" x14ac:dyDescent="0.4">
      <c r="A7" s="258"/>
      <c r="B7" s="18"/>
      <c r="C7" s="22" t="s">
        <v>270</v>
      </c>
      <c r="D7" s="20"/>
      <c r="E7" s="20"/>
      <c r="F7" s="355"/>
      <c r="G7" s="20"/>
      <c r="H7" s="5"/>
      <c r="I7" s="614"/>
      <c r="J7" s="615"/>
      <c r="K7" s="20"/>
      <c r="L7" s="19"/>
    </row>
    <row r="8" spans="1:12" ht="11.25" customHeight="1" x14ac:dyDescent="0.4">
      <c r="A8" s="258"/>
      <c r="B8" s="18"/>
      <c r="C8" s="333"/>
      <c r="D8" s="333"/>
      <c r="E8" s="333"/>
      <c r="F8" s="333"/>
      <c r="G8" s="333"/>
      <c r="H8" s="333"/>
      <c r="I8" s="333"/>
      <c r="J8" s="333"/>
      <c r="K8" s="23"/>
      <c r="L8" s="24"/>
    </row>
    <row r="9" spans="1:12" ht="6.75" customHeight="1" x14ac:dyDescent="0.3">
      <c r="A9" s="258"/>
      <c r="B9" s="18"/>
      <c r="C9" s="26"/>
      <c r="D9" s="20"/>
      <c r="E9" s="20"/>
      <c r="F9" s="20"/>
      <c r="G9" s="20"/>
      <c r="H9" s="20"/>
      <c r="I9" s="20"/>
      <c r="J9" s="20"/>
      <c r="K9" s="20"/>
      <c r="L9" s="19"/>
    </row>
    <row r="10" spans="1:12" ht="24.6" x14ac:dyDescent="0.4">
      <c r="A10" s="258"/>
      <c r="B10" s="18"/>
      <c r="C10" s="613" t="s">
        <v>110</v>
      </c>
      <c r="D10" s="613"/>
      <c r="E10" s="613"/>
      <c r="F10" s="613"/>
      <c r="G10" s="613"/>
      <c r="H10" s="613"/>
      <c r="I10" s="613"/>
      <c r="J10" s="613"/>
      <c r="K10" s="613"/>
      <c r="L10" s="19"/>
    </row>
    <row r="11" spans="1:12" ht="24.6" x14ac:dyDescent="0.4">
      <c r="A11" s="258"/>
      <c r="B11" s="18"/>
      <c r="C11" s="333"/>
      <c r="D11" s="333"/>
      <c r="E11" s="333"/>
      <c r="F11" s="333"/>
      <c r="G11" s="333"/>
      <c r="H11" s="333"/>
      <c r="I11" s="333"/>
      <c r="J11" s="333"/>
      <c r="K11" s="333"/>
      <c r="L11" s="19"/>
    </row>
    <row r="12" spans="1:12" ht="22.2" customHeight="1" x14ac:dyDescent="0.25">
      <c r="A12" s="258"/>
      <c r="B12" s="18"/>
      <c r="C12" s="25" t="s">
        <v>294</v>
      </c>
      <c r="D12" s="20"/>
      <c r="E12" s="20"/>
      <c r="F12" s="20"/>
      <c r="G12" s="20"/>
      <c r="H12" s="20"/>
      <c r="I12" s="606"/>
      <c r="J12" s="607"/>
      <c r="K12" s="20"/>
      <c r="L12" s="19"/>
    </row>
    <row r="13" spans="1:12" ht="3" customHeight="1" x14ac:dyDescent="0.25">
      <c r="A13" s="258"/>
      <c r="B13" s="18"/>
      <c r="C13" s="25"/>
      <c r="D13" s="20"/>
      <c r="E13" s="20"/>
      <c r="F13" s="20"/>
      <c r="G13" s="20"/>
      <c r="H13" s="20"/>
      <c r="I13" s="20"/>
      <c r="J13" s="20"/>
      <c r="K13" s="20"/>
      <c r="L13" s="19"/>
    </row>
    <row r="14" spans="1:12" ht="23.25" customHeight="1" x14ac:dyDescent="0.3">
      <c r="A14" s="258"/>
      <c r="B14" s="18"/>
      <c r="C14" s="25" t="s">
        <v>165</v>
      </c>
      <c r="D14" s="28"/>
      <c r="E14" s="28"/>
      <c r="F14" s="28"/>
      <c r="G14" s="28"/>
      <c r="H14" s="28"/>
      <c r="I14" s="605"/>
      <c r="J14" s="611"/>
      <c r="K14" s="26" t="s">
        <v>111</v>
      </c>
      <c r="L14" s="19"/>
    </row>
    <row r="15" spans="1:12" ht="3" customHeight="1" x14ac:dyDescent="0.25">
      <c r="A15" s="258"/>
      <c r="B15" s="18"/>
      <c r="C15" s="20"/>
      <c r="D15" s="20"/>
      <c r="E15" s="20"/>
      <c r="F15" s="20"/>
      <c r="G15" s="20"/>
      <c r="H15" s="20"/>
      <c r="I15" s="20"/>
      <c r="J15" s="20"/>
      <c r="K15" s="20"/>
      <c r="L15" s="19"/>
    </row>
    <row r="16" spans="1:12" ht="22.5" customHeight="1" x14ac:dyDescent="0.3">
      <c r="A16" s="258"/>
      <c r="B16" s="18"/>
      <c r="C16" s="25" t="s">
        <v>166</v>
      </c>
      <c r="D16" s="28"/>
      <c r="E16" s="28"/>
      <c r="F16" s="28"/>
      <c r="G16" s="28"/>
      <c r="H16" s="28"/>
      <c r="I16" s="588"/>
      <c r="J16" s="589"/>
      <c r="K16" s="26" t="s">
        <v>111</v>
      </c>
      <c r="L16" s="19"/>
    </row>
    <row r="17" spans="1:12" ht="3" customHeight="1" x14ac:dyDescent="0.25">
      <c r="A17" s="258"/>
      <c r="B17" s="18"/>
      <c r="C17" s="20"/>
      <c r="D17" s="20"/>
      <c r="E17" s="20"/>
      <c r="F17" s="20"/>
      <c r="G17" s="20"/>
      <c r="H17" s="20"/>
      <c r="I17" s="20">
        <v>1</v>
      </c>
      <c r="J17" s="20"/>
      <c r="K17" s="20"/>
      <c r="L17" s="19"/>
    </row>
    <row r="18" spans="1:12" ht="22.5" customHeight="1" x14ac:dyDescent="0.3">
      <c r="A18" s="258"/>
      <c r="B18" s="18"/>
      <c r="C18" s="25" t="s">
        <v>161</v>
      </c>
      <c r="D18" s="5"/>
      <c r="E18" s="5"/>
      <c r="F18" s="5"/>
      <c r="G18" s="5"/>
      <c r="H18" s="5"/>
      <c r="I18" s="605"/>
      <c r="J18" s="611"/>
      <c r="K18" s="26" t="s">
        <v>111</v>
      </c>
      <c r="L18" s="19"/>
    </row>
    <row r="19" spans="1:12" ht="37.5" customHeight="1" x14ac:dyDescent="0.25">
      <c r="A19" s="258"/>
      <c r="B19" s="18"/>
      <c r="C19" s="585" t="s">
        <v>162</v>
      </c>
      <c r="D19" s="585"/>
      <c r="E19" s="585"/>
      <c r="F19" s="585"/>
      <c r="G19" s="585"/>
      <c r="H19" s="585"/>
      <c r="I19" s="585"/>
      <c r="J19" s="585"/>
      <c r="K19" s="585"/>
      <c r="L19" s="19"/>
    </row>
    <row r="20" spans="1:12" ht="25.5" customHeight="1" x14ac:dyDescent="0.25">
      <c r="A20" s="258"/>
      <c r="B20" s="18"/>
      <c r="C20" s="585"/>
      <c r="D20" s="585"/>
      <c r="E20" s="585"/>
      <c r="F20" s="585"/>
      <c r="G20" s="585"/>
      <c r="H20" s="585"/>
      <c r="I20" s="585"/>
      <c r="J20" s="585"/>
      <c r="K20" s="585"/>
      <c r="L20" s="19"/>
    </row>
    <row r="21" spans="1:12" ht="18.75" customHeight="1" x14ac:dyDescent="0.25">
      <c r="A21" s="258"/>
      <c r="B21" s="18"/>
      <c r="C21" s="20"/>
      <c r="D21" s="20"/>
      <c r="E21" s="20"/>
      <c r="F21" s="20"/>
      <c r="G21" s="20"/>
      <c r="H21" s="20"/>
      <c r="I21" s="20"/>
      <c r="J21" s="20"/>
      <c r="K21" s="20"/>
      <c r="L21" s="19"/>
    </row>
    <row r="22" spans="1:12" ht="33" customHeight="1" x14ac:dyDescent="0.25">
      <c r="A22" s="258"/>
      <c r="B22" s="18"/>
      <c r="C22" s="595" t="s">
        <v>148</v>
      </c>
      <c r="D22" s="596"/>
      <c r="E22" s="596"/>
      <c r="F22" s="597"/>
      <c r="G22" s="434" t="s">
        <v>114</v>
      </c>
      <c r="H22" s="435" t="s">
        <v>135</v>
      </c>
      <c r="I22" s="590" t="s">
        <v>142</v>
      </c>
      <c r="J22" s="591"/>
      <c r="K22" s="436" t="s">
        <v>116</v>
      </c>
      <c r="L22" s="19"/>
    </row>
    <row r="23" spans="1:12" ht="21" customHeight="1" x14ac:dyDescent="0.25">
      <c r="A23" s="258"/>
      <c r="B23" s="18"/>
      <c r="C23" s="20"/>
      <c r="D23" s="20"/>
      <c r="E23" s="20"/>
      <c r="F23" s="20"/>
      <c r="G23" s="30"/>
      <c r="H23" s="30"/>
      <c r="I23" s="30"/>
      <c r="J23" s="30"/>
      <c r="K23" s="30"/>
      <c r="L23" s="19"/>
    </row>
    <row r="24" spans="1:12" ht="26.25" customHeight="1" x14ac:dyDescent="0.3">
      <c r="A24" s="258"/>
      <c r="B24" s="18"/>
      <c r="C24" s="608" t="s">
        <v>113</v>
      </c>
      <c r="D24" s="609"/>
      <c r="E24" s="609"/>
      <c r="F24" s="610"/>
      <c r="G24" s="31">
        <f>I14</f>
        <v>0</v>
      </c>
      <c r="H24" s="322"/>
      <c r="I24" s="586"/>
      <c r="J24" s="587"/>
      <c r="K24" s="32">
        <f>IF(I16-G24&lt;1,0,ROUNDUP(((I$16-I$14)*12*I24)/0.04,-2))</f>
        <v>0</v>
      </c>
      <c r="L24" s="19"/>
    </row>
    <row r="25" spans="1:12" ht="9" customHeight="1" x14ac:dyDescent="0.25">
      <c r="A25" s="258"/>
      <c r="B25" s="18"/>
      <c r="C25" s="90"/>
      <c r="D25" s="437"/>
      <c r="E25" s="438"/>
      <c r="F25" s="438"/>
      <c r="G25" s="343"/>
      <c r="H25" s="33"/>
      <c r="I25" s="34"/>
      <c r="J25" s="34"/>
      <c r="K25" s="35"/>
      <c r="L25" s="19"/>
    </row>
    <row r="26" spans="1:12" ht="26.25" customHeight="1" x14ac:dyDescent="0.3">
      <c r="A26" s="258"/>
      <c r="B26" s="18"/>
      <c r="C26" s="592" t="s">
        <v>149</v>
      </c>
      <c r="D26" s="593"/>
      <c r="E26" s="593"/>
      <c r="F26" s="594"/>
      <c r="G26" s="36">
        <f>IF(G24=0,0,G24-0.4)</f>
        <v>0</v>
      </c>
      <c r="H26" s="321"/>
      <c r="I26" s="598"/>
      <c r="J26" s="599"/>
      <c r="K26" s="37">
        <f>IF(I16-G26&lt;1,0,ROUNDUP(((I$16-G$26)*12*I26)/0.04,-2))</f>
        <v>0</v>
      </c>
      <c r="L26" s="19"/>
    </row>
    <row r="27" spans="1:12" ht="9" customHeight="1" x14ac:dyDescent="0.25">
      <c r="A27" s="258"/>
      <c r="B27" s="18"/>
      <c r="C27" s="90"/>
      <c r="D27" s="438"/>
      <c r="E27" s="438"/>
      <c r="F27" s="438"/>
      <c r="G27" s="362"/>
      <c r="H27" s="38"/>
      <c r="I27" s="39"/>
      <c r="J27" s="39"/>
      <c r="K27" s="40"/>
      <c r="L27" s="19"/>
    </row>
    <row r="28" spans="1:12" ht="26.25" customHeight="1" x14ac:dyDescent="0.3">
      <c r="A28" s="258"/>
      <c r="B28" s="18"/>
      <c r="C28" s="439" t="s">
        <v>112</v>
      </c>
      <c r="D28" s="440"/>
      <c r="E28" s="440"/>
      <c r="F28" s="441"/>
      <c r="G28" s="41">
        <f>IF((I14+I18)&gt;I16,I16,I14+I18)</f>
        <v>0</v>
      </c>
      <c r="H28" s="323"/>
      <c r="I28" s="603"/>
      <c r="J28" s="604"/>
      <c r="K28" s="42">
        <f>IF(I16-G28&lt;1,0,ROUNDUP(((I$16-G$28)*12*I28)/0.04,-2))</f>
        <v>0</v>
      </c>
      <c r="L28" s="19"/>
    </row>
    <row r="29" spans="1:12" ht="9" customHeight="1" x14ac:dyDescent="0.25">
      <c r="A29" s="258"/>
      <c r="B29" s="18"/>
      <c r="C29" s="90"/>
      <c r="D29" s="437"/>
      <c r="E29" s="438"/>
      <c r="F29" s="438"/>
      <c r="G29" s="343"/>
      <c r="H29" s="33"/>
      <c r="I29" s="34"/>
      <c r="J29" s="34"/>
      <c r="K29" s="35"/>
      <c r="L29" s="19"/>
    </row>
    <row r="30" spans="1:12" ht="26.25" customHeight="1" x14ac:dyDescent="0.3">
      <c r="A30" s="258"/>
      <c r="B30" s="18"/>
      <c r="C30" s="592" t="s">
        <v>149</v>
      </c>
      <c r="D30" s="593"/>
      <c r="E30" s="593"/>
      <c r="F30" s="594"/>
      <c r="G30" s="36">
        <f>IF(G28=0,0,G28-0.4)</f>
        <v>0</v>
      </c>
      <c r="H30" s="321"/>
      <c r="I30" s="605"/>
      <c r="J30" s="599"/>
      <c r="K30" s="37">
        <f>IF(I16-G30&lt;1,0,ROUNDUP(((I$16-G$30)*12*I30)/0.04,-2))</f>
        <v>0</v>
      </c>
      <c r="L30" s="19"/>
    </row>
    <row r="31" spans="1:12" ht="9" customHeight="1" x14ac:dyDescent="0.25">
      <c r="A31" s="258"/>
      <c r="B31" s="18"/>
      <c r="C31" s="90"/>
      <c r="D31" s="438"/>
      <c r="E31" s="438"/>
      <c r="F31" s="438"/>
      <c r="G31" s="359"/>
      <c r="H31" s="43"/>
      <c r="I31" s="44"/>
      <c r="J31" s="44"/>
      <c r="K31" s="45"/>
      <c r="L31" s="19"/>
    </row>
    <row r="32" spans="1:12" ht="26.25" customHeight="1" x14ac:dyDescent="0.3">
      <c r="A32" s="258"/>
      <c r="B32" s="18"/>
      <c r="C32" s="439" t="s">
        <v>115</v>
      </c>
      <c r="D32" s="440"/>
      <c r="E32" s="440"/>
      <c r="F32" s="441"/>
      <c r="G32" s="31">
        <f>IF(I14+I18*2&gt;I16,I16,I14+I18*2)</f>
        <v>0</v>
      </c>
      <c r="H32" s="322"/>
      <c r="I32" s="602"/>
      <c r="J32" s="587"/>
      <c r="K32" s="32">
        <f>IF(I16-G32&lt;1,0,ROUNDUP(((I$16-G$32)*12*I32)/0.04,-2))</f>
        <v>0</v>
      </c>
      <c r="L32" s="19"/>
    </row>
    <row r="33" spans="1:12" ht="9" customHeight="1" x14ac:dyDescent="0.25">
      <c r="A33" s="258"/>
      <c r="B33" s="18"/>
      <c r="C33" s="90"/>
      <c r="D33" s="437"/>
      <c r="E33" s="438"/>
      <c r="F33" s="438"/>
      <c r="G33" s="343"/>
      <c r="H33" s="33"/>
      <c r="I33" s="34"/>
      <c r="J33" s="34"/>
      <c r="K33" s="35"/>
      <c r="L33" s="19"/>
    </row>
    <row r="34" spans="1:12" ht="26.25" customHeight="1" x14ac:dyDescent="0.3">
      <c r="A34" s="258"/>
      <c r="B34" s="18"/>
      <c r="C34" s="592" t="s">
        <v>149</v>
      </c>
      <c r="D34" s="593"/>
      <c r="E34" s="593"/>
      <c r="F34" s="594"/>
      <c r="G34" s="36">
        <f>IF(G32=0,0,G32-0.4)</f>
        <v>0</v>
      </c>
      <c r="H34" s="321"/>
      <c r="I34" s="598"/>
      <c r="J34" s="599"/>
      <c r="K34" s="37">
        <f>IF(I16-G34&lt;1,0,ROUNDUP(((I$16-G$34)*12*I34)/0.04,-2))</f>
        <v>0</v>
      </c>
      <c r="L34" s="19"/>
    </row>
    <row r="35" spans="1:12" ht="9" customHeight="1" x14ac:dyDescent="0.25">
      <c r="A35" s="258"/>
      <c r="B35" s="18"/>
      <c r="C35" s="20"/>
      <c r="D35" s="20"/>
      <c r="E35" s="20"/>
      <c r="F35" s="20"/>
      <c r="G35" s="46"/>
      <c r="H35" s="46"/>
      <c r="I35" s="46"/>
      <c r="J35" s="46"/>
      <c r="K35" s="33"/>
      <c r="L35" s="19"/>
    </row>
    <row r="36" spans="1:12" ht="26.25" customHeight="1" x14ac:dyDescent="0.3">
      <c r="A36" s="258"/>
      <c r="B36" s="18"/>
      <c r="C36" s="20"/>
      <c r="D36" s="20"/>
      <c r="E36" s="20"/>
      <c r="F36" s="20"/>
      <c r="G36" s="442" t="s">
        <v>117</v>
      </c>
      <c r="H36" s="47">
        <f>SUM(H24:H34)</f>
        <v>0</v>
      </c>
      <c r="I36" s="600">
        <f>SUM(I24:I34)</f>
        <v>0</v>
      </c>
      <c r="J36" s="601"/>
      <c r="K36" s="48">
        <f>SUM(K24:K34)</f>
        <v>0</v>
      </c>
      <c r="L36" s="19"/>
    </row>
    <row r="37" spans="1:12" x14ac:dyDescent="0.25">
      <c r="A37" s="258"/>
      <c r="B37" s="18"/>
      <c r="C37" s="20"/>
      <c r="D37" s="20"/>
      <c r="E37" s="20"/>
      <c r="F37" s="20"/>
      <c r="G37" s="20"/>
      <c r="H37" s="20"/>
      <c r="I37" s="584" t="str">
        <f>IF(I36=I12," ","Wohnflächen stimmen nicht überein!")</f>
        <v xml:space="preserve"> </v>
      </c>
      <c r="J37" s="584"/>
      <c r="K37" s="584"/>
      <c r="L37" s="19"/>
    </row>
    <row r="38" spans="1:12" ht="15.75" customHeight="1" x14ac:dyDescent="0.25">
      <c r="A38" s="258"/>
      <c r="B38" s="18"/>
      <c r="C38" s="20"/>
      <c r="D38" s="20"/>
      <c r="E38" s="20"/>
      <c r="F38" s="20"/>
      <c r="G38" s="20"/>
      <c r="H38" s="20"/>
      <c r="I38" s="20"/>
      <c r="J38" s="20"/>
      <c r="K38" s="20"/>
      <c r="L38" s="19"/>
    </row>
    <row r="39" spans="1:12" x14ac:dyDescent="0.25">
      <c r="A39" s="258"/>
      <c r="B39" s="18"/>
      <c r="C39" s="49" t="s">
        <v>196</v>
      </c>
      <c r="D39" s="49"/>
      <c r="E39" s="20"/>
      <c r="F39" s="20"/>
      <c r="G39" s="20"/>
      <c r="H39" s="20"/>
      <c r="I39" s="20"/>
      <c r="J39" s="20"/>
      <c r="K39" s="20"/>
      <c r="L39" s="19"/>
    </row>
    <row r="40" spans="1:12" ht="4.8" customHeight="1" thickBot="1" x14ac:dyDescent="0.3">
      <c r="A40" s="320"/>
      <c r="B40" s="50"/>
      <c r="C40" s="51"/>
      <c r="D40" s="51"/>
      <c r="E40" s="51"/>
      <c r="F40" s="51"/>
      <c r="G40" s="51"/>
      <c r="H40" s="51"/>
      <c r="I40" s="51"/>
      <c r="J40" s="51"/>
      <c r="K40" s="51"/>
      <c r="L40" s="52"/>
    </row>
    <row r="106" spans="7:7" x14ac:dyDescent="0.25">
      <c r="G106" s="233">
        <v>0</v>
      </c>
    </row>
  </sheetData>
  <sheetProtection algorithmName="SHA-512" hashValue="YEJxGxB68+ENIK4FVPO55wUZKytZpR0Po7ub/88/v+F7xhYWzQAe5BDGoojIODZ3axjtNRyGZsngm3kP3B6Muw==" saltValue="gdqfoUzUpLODaGuPMCvCnA==" spinCount="100000" sheet="1" selectLockedCells="1"/>
  <mergeCells count="22">
    <mergeCell ref="I12:J12"/>
    <mergeCell ref="C24:F24"/>
    <mergeCell ref="I14:J14"/>
    <mergeCell ref="I18:J18"/>
    <mergeCell ref="C2:K3"/>
    <mergeCell ref="C10:K10"/>
    <mergeCell ref="I7:J7"/>
    <mergeCell ref="I37:K37"/>
    <mergeCell ref="C19:K20"/>
    <mergeCell ref="I24:J24"/>
    <mergeCell ref="I16:J16"/>
    <mergeCell ref="I22:J22"/>
    <mergeCell ref="C34:F34"/>
    <mergeCell ref="C22:F22"/>
    <mergeCell ref="C26:F26"/>
    <mergeCell ref="I26:J26"/>
    <mergeCell ref="C30:F30"/>
    <mergeCell ref="I36:J36"/>
    <mergeCell ref="I32:J32"/>
    <mergeCell ref="I34:J34"/>
    <mergeCell ref="I28:J28"/>
    <mergeCell ref="I30:J30"/>
  </mergeCells>
  <phoneticPr fontId="3" type="noConversion"/>
  <pageMargins left="0.7" right="0.7" top="0.75" bottom="0.75" header="0.3" footer="0.3"/>
  <pageSetup paperSize="9" scale="7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Ungültige Eingabe" error="Bitte wählen Sie die Bindungsdauer aus." xr:uid="{A56E18F7-20DF-4EEB-86A4-6A91B2F4392F}">
          <x14:formula1>
            <xm:f>Dropdown!$A$2:$A$3</xm:f>
          </x14:formula1>
          <xm:sqref>I7:J7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10"/>
  <sheetViews>
    <sheetView showGridLines="0" topLeftCell="B38" zoomScaleNormal="100" zoomScaleSheetLayoutView="88" workbookViewId="0">
      <selection activeCell="D19" sqref="D19:J20"/>
    </sheetView>
  </sheetViews>
  <sheetFormatPr baseColWidth="10" defaultColWidth="11.5546875" defaultRowHeight="13.2" x14ac:dyDescent="0.25"/>
  <cols>
    <col min="1" max="1" width="0" hidden="1" customWidth="1"/>
    <col min="2" max="2" width="1.77734375" customWidth="1"/>
    <col min="3" max="3" width="3.21875" customWidth="1"/>
    <col min="4" max="4" width="6.6640625" customWidth="1"/>
    <col min="5" max="5" width="4.77734375" customWidth="1"/>
    <col min="6" max="6" width="6.77734375" customWidth="1"/>
    <col min="7" max="7" width="8" customWidth="1"/>
    <col min="8" max="8" width="12.77734375" customWidth="1"/>
    <col min="9" max="9" width="4.109375" customWidth="1"/>
    <col min="10" max="10" width="3.109375" customWidth="1"/>
    <col min="11" max="11" width="16.5546875" customWidth="1"/>
    <col min="12" max="12" width="15.6640625" customWidth="1"/>
    <col min="13" max="13" width="10.44140625" customWidth="1"/>
    <col min="14" max="14" width="9.21875" customWidth="1"/>
    <col min="15" max="15" width="6.44140625" customWidth="1"/>
    <col min="16" max="16" width="2" customWidth="1"/>
  </cols>
  <sheetData>
    <row r="1" spans="1:16" ht="15" customHeight="1" x14ac:dyDescent="0.25">
      <c r="A1" s="306"/>
      <c r="B1" s="454"/>
      <c r="C1" s="302" t="s">
        <v>247</v>
      </c>
      <c r="D1" s="302" t="s">
        <v>217</v>
      </c>
      <c r="E1" s="421"/>
      <c r="F1" s="421"/>
      <c r="G1" s="421"/>
      <c r="H1" s="421"/>
      <c r="I1" s="421"/>
      <c r="J1" s="421"/>
      <c r="K1" s="421"/>
      <c r="L1" s="421"/>
      <c r="M1" s="421"/>
      <c r="N1" s="421"/>
      <c r="O1" s="421"/>
      <c r="P1" s="422"/>
    </row>
    <row r="2" spans="1:16" ht="54.6" customHeight="1" x14ac:dyDescent="0.25">
      <c r="A2" s="258"/>
      <c r="B2" s="455"/>
      <c r="C2" s="420"/>
      <c r="D2" s="493" t="s">
        <v>248</v>
      </c>
      <c r="E2" s="790" t="s">
        <v>313</v>
      </c>
      <c r="F2" s="790"/>
      <c r="G2" s="790"/>
      <c r="H2" s="790"/>
      <c r="I2" s="790"/>
      <c r="J2" s="790"/>
      <c r="K2" s="790"/>
      <c r="L2" s="790"/>
      <c r="M2" s="790"/>
      <c r="N2" s="790"/>
      <c r="O2" s="790"/>
      <c r="P2" s="791"/>
    </row>
    <row r="3" spans="1:16" ht="27" customHeight="1" x14ac:dyDescent="0.25">
      <c r="A3" s="258"/>
      <c r="B3" s="455"/>
      <c r="C3" s="420"/>
      <c r="D3" s="494" t="s">
        <v>171</v>
      </c>
      <c r="E3" s="790" t="s">
        <v>218</v>
      </c>
      <c r="F3" s="790"/>
      <c r="G3" s="790"/>
      <c r="H3" s="790"/>
      <c r="I3" s="790"/>
      <c r="J3" s="790"/>
      <c r="K3" s="790"/>
      <c r="L3" s="790"/>
      <c r="M3" s="790"/>
      <c r="N3" s="790"/>
      <c r="O3" s="790"/>
      <c r="P3" s="791"/>
    </row>
    <row r="4" spans="1:16" ht="13.8" customHeight="1" x14ac:dyDescent="0.25">
      <c r="A4" s="571"/>
      <c r="B4" s="572"/>
      <c r="C4" s="559"/>
      <c r="D4" s="569"/>
      <c r="E4" s="570"/>
      <c r="F4" s="570"/>
      <c r="G4" s="570"/>
      <c r="H4" s="570"/>
      <c r="I4" s="570"/>
      <c r="J4" s="570"/>
      <c r="K4" s="570"/>
      <c r="L4" s="570"/>
      <c r="M4" s="570"/>
      <c r="N4" s="570"/>
      <c r="O4" s="570"/>
      <c r="P4" s="458"/>
    </row>
    <row r="5" spans="1:16" ht="27" customHeight="1" x14ac:dyDescent="0.25">
      <c r="A5" s="258"/>
      <c r="B5" s="455"/>
      <c r="C5" s="419" t="s">
        <v>274</v>
      </c>
      <c r="D5" s="569"/>
      <c r="E5" s="570"/>
      <c r="F5" s="570"/>
      <c r="G5" s="570"/>
      <c r="H5" s="570"/>
      <c r="I5" s="570"/>
      <c r="J5" s="570"/>
      <c r="K5" s="570"/>
      <c r="L5" s="570"/>
      <c r="M5" s="570"/>
      <c r="N5" s="570"/>
      <c r="O5" s="570"/>
      <c r="P5" s="458"/>
    </row>
    <row r="6" spans="1:16" ht="27" customHeight="1" x14ac:dyDescent="0.25">
      <c r="A6" s="258"/>
      <c r="B6" s="455"/>
      <c r="C6" s="420"/>
      <c r="D6" s="573" t="s">
        <v>249</v>
      </c>
      <c r="E6" s="798" t="s">
        <v>306</v>
      </c>
      <c r="F6" s="798"/>
      <c r="G6" s="798"/>
      <c r="H6" s="798"/>
      <c r="I6" s="798"/>
      <c r="J6" s="798"/>
      <c r="K6" s="798"/>
      <c r="L6" s="798"/>
      <c r="M6" s="798"/>
      <c r="N6" s="798"/>
      <c r="O6" s="798"/>
      <c r="P6" s="799"/>
    </row>
    <row r="7" spans="1:16" ht="27" customHeight="1" x14ac:dyDescent="0.25">
      <c r="A7" s="258"/>
      <c r="B7" s="455"/>
      <c r="C7" s="420"/>
      <c r="D7" s="574"/>
      <c r="E7" s="800"/>
      <c r="F7" s="800"/>
      <c r="G7" s="800"/>
      <c r="H7" s="800"/>
      <c r="I7" s="800"/>
      <c r="J7" s="800"/>
      <c r="K7" s="800"/>
      <c r="L7" s="800"/>
      <c r="M7" s="800"/>
      <c r="N7" s="800"/>
      <c r="O7" s="800"/>
      <c r="P7" s="801"/>
    </row>
    <row r="8" spans="1:16" ht="13.8" customHeight="1" x14ac:dyDescent="0.25">
      <c r="A8" s="258"/>
      <c r="B8" s="455"/>
      <c r="C8" s="420"/>
      <c r="D8" s="494"/>
      <c r="E8" s="785"/>
      <c r="F8" s="785"/>
      <c r="G8" s="785"/>
      <c r="H8" s="785"/>
      <c r="I8" s="785"/>
      <c r="J8" s="785"/>
      <c r="K8" s="785"/>
      <c r="L8" s="785"/>
      <c r="M8" s="785"/>
      <c r="N8" s="785"/>
      <c r="O8" s="785"/>
      <c r="P8" s="786"/>
    </row>
    <row r="9" spans="1:16" ht="15" customHeight="1" x14ac:dyDescent="0.25">
      <c r="A9" s="258"/>
      <c r="B9" s="455"/>
      <c r="C9" s="420"/>
      <c r="D9" s="494" t="s">
        <v>289</v>
      </c>
      <c r="E9" s="785" t="s">
        <v>307</v>
      </c>
      <c r="F9" s="785"/>
      <c r="G9" s="785"/>
      <c r="H9" s="785"/>
      <c r="I9" s="785"/>
      <c r="J9" s="785"/>
      <c r="K9" s="785"/>
      <c r="L9" s="785"/>
      <c r="M9" s="785"/>
      <c r="N9" s="785"/>
      <c r="O9" s="785"/>
      <c r="P9" s="786"/>
    </row>
    <row r="10" spans="1:16" ht="13.8" x14ac:dyDescent="0.25">
      <c r="A10" s="258"/>
      <c r="B10" s="455"/>
      <c r="C10" s="420"/>
      <c r="D10" s="493" t="s">
        <v>290</v>
      </c>
      <c r="E10" s="790" t="s">
        <v>308</v>
      </c>
      <c r="F10" s="790"/>
      <c r="G10" s="790"/>
      <c r="H10" s="790"/>
      <c r="I10" s="790"/>
      <c r="J10" s="790"/>
      <c r="K10" s="790"/>
      <c r="L10" s="790"/>
      <c r="M10" s="790"/>
      <c r="N10" s="790"/>
      <c r="O10" s="790"/>
      <c r="P10" s="791"/>
    </row>
    <row r="11" spans="1:16" ht="13.8" x14ac:dyDescent="0.25">
      <c r="A11" s="258"/>
      <c r="B11" s="455"/>
      <c r="C11" s="420"/>
      <c r="D11" s="493" t="s">
        <v>291</v>
      </c>
      <c r="E11" s="790" t="s">
        <v>296</v>
      </c>
      <c r="F11" s="790"/>
      <c r="G11" s="790"/>
      <c r="H11" s="790"/>
      <c r="I11" s="790"/>
      <c r="J11" s="790"/>
      <c r="K11" s="790"/>
      <c r="L11" s="790"/>
      <c r="M11" s="790"/>
      <c r="N11" s="790"/>
      <c r="O11" s="790"/>
      <c r="P11" s="791"/>
    </row>
    <row r="12" spans="1:16" ht="28.2" customHeight="1" x14ac:dyDescent="0.25">
      <c r="A12" s="258"/>
      <c r="B12" s="455"/>
      <c r="C12" s="420"/>
      <c r="D12" s="494" t="s">
        <v>292</v>
      </c>
      <c r="E12" s="785" t="s">
        <v>297</v>
      </c>
      <c r="F12" s="785"/>
      <c r="G12" s="785"/>
      <c r="H12" s="785"/>
      <c r="I12" s="785"/>
      <c r="J12" s="785"/>
      <c r="K12" s="785"/>
      <c r="L12" s="785"/>
      <c r="M12" s="785"/>
      <c r="N12" s="785"/>
      <c r="O12" s="785"/>
      <c r="P12" s="786"/>
    </row>
    <row r="13" spans="1:16" ht="16.8" customHeight="1" x14ac:dyDescent="0.25">
      <c r="A13" s="258"/>
      <c r="B13" s="455"/>
      <c r="C13" s="420"/>
      <c r="D13" s="494" t="s">
        <v>298</v>
      </c>
      <c r="E13" s="170"/>
      <c r="F13" s="790" t="s">
        <v>309</v>
      </c>
      <c r="G13" s="790"/>
      <c r="H13" s="790"/>
      <c r="I13" s="790"/>
      <c r="J13" s="790"/>
      <c r="K13" s="790"/>
      <c r="L13" s="790"/>
      <c r="M13" s="790"/>
      <c r="N13" s="790"/>
      <c r="O13" s="790"/>
      <c r="P13" s="791"/>
    </row>
    <row r="14" spans="1:16" ht="28.8" customHeight="1" x14ac:dyDescent="0.25">
      <c r="A14" s="258"/>
      <c r="B14" s="455"/>
      <c r="C14" s="420"/>
      <c r="D14" s="494" t="s">
        <v>299</v>
      </c>
      <c r="E14" s="790" t="s">
        <v>310</v>
      </c>
      <c r="F14" s="790"/>
      <c r="G14" s="790"/>
      <c r="H14" s="790"/>
      <c r="I14" s="790"/>
      <c r="J14" s="790"/>
      <c r="K14" s="790"/>
      <c r="L14" s="790"/>
      <c r="M14" s="790"/>
      <c r="N14" s="790"/>
      <c r="O14" s="790"/>
      <c r="P14" s="791"/>
    </row>
    <row r="15" spans="1:16" ht="16.2" customHeight="1" x14ac:dyDescent="0.25">
      <c r="A15" s="258"/>
      <c r="B15" s="455"/>
      <c r="C15" s="420"/>
      <c r="D15" s="494" t="s">
        <v>300</v>
      </c>
      <c r="E15" s="170"/>
      <c r="F15" s="790" t="s">
        <v>301</v>
      </c>
      <c r="G15" s="790"/>
      <c r="H15" s="790"/>
      <c r="I15" s="790"/>
      <c r="J15" s="790"/>
      <c r="K15" s="790"/>
      <c r="L15" s="790"/>
      <c r="M15" s="790"/>
      <c r="N15" s="790"/>
      <c r="O15" s="790"/>
      <c r="P15" s="791"/>
    </row>
    <row r="16" spans="1:16" ht="43.8" customHeight="1" x14ac:dyDescent="0.25">
      <c r="A16" s="258"/>
      <c r="B16" s="455"/>
      <c r="C16" s="420"/>
      <c r="D16" s="493" t="s">
        <v>250</v>
      </c>
      <c r="E16" s="790" t="s">
        <v>288</v>
      </c>
      <c r="F16" s="790"/>
      <c r="G16" s="790"/>
      <c r="H16" s="790"/>
      <c r="I16" s="790"/>
      <c r="J16" s="790"/>
      <c r="K16" s="790"/>
      <c r="L16" s="790"/>
      <c r="M16" s="790"/>
      <c r="N16" s="790"/>
      <c r="O16" s="790"/>
      <c r="P16" s="791"/>
    </row>
    <row r="17" spans="1:16" ht="41.4" customHeight="1" x14ac:dyDescent="0.25">
      <c r="A17" s="258"/>
      <c r="B17" s="455"/>
      <c r="C17" s="25"/>
      <c r="D17" s="494" t="s">
        <v>251</v>
      </c>
      <c r="E17" s="785" t="s">
        <v>295</v>
      </c>
      <c r="F17" s="785"/>
      <c r="G17" s="785"/>
      <c r="H17" s="785"/>
      <c r="I17" s="785"/>
      <c r="J17" s="785"/>
      <c r="K17" s="785"/>
      <c r="L17" s="785"/>
      <c r="M17" s="785"/>
      <c r="N17" s="785"/>
      <c r="O17" s="785"/>
      <c r="P17" s="786"/>
    </row>
    <row r="18" spans="1:16" x14ac:dyDescent="0.25">
      <c r="A18" s="258"/>
      <c r="B18" s="18"/>
      <c r="C18" s="20"/>
      <c r="D18" s="305" t="s">
        <v>123</v>
      </c>
      <c r="E18" s="226"/>
      <c r="F18" s="226"/>
      <c r="G18" s="226"/>
      <c r="H18" s="226"/>
      <c r="I18" s="226"/>
      <c r="J18" s="226"/>
      <c r="K18" s="305" t="s">
        <v>124</v>
      </c>
      <c r="L18" s="226"/>
      <c r="M18" s="226"/>
      <c r="N18" s="226"/>
      <c r="O18" s="165"/>
      <c r="P18" s="19"/>
    </row>
    <row r="19" spans="1:16" x14ac:dyDescent="0.25">
      <c r="A19" s="258"/>
      <c r="B19" s="18"/>
      <c r="C19" s="20"/>
      <c r="D19" s="792"/>
      <c r="E19" s="793"/>
      <c r="F19" s="793"/>
      <c r="G19" s="793"/>
      <c r="H19" s="793"/>
      <c r="I19" s="793"/>
      <c r="J19" s="794"/>
      <c r="K19" s="792"/>
      <c r="L19" s="793"/>
      <c r="M19" s="793"/>
      <c r="N19" s="793"/>
      <c r="O19" s="794"/>
      <c r="P19" s="19"/>
    </row>
    <row r="20" spans="1:16" ht="30" customHeight="1" x14ac:dyDescent="0.25">
      <c r="A20" s="258"/>
      <c r="B20" s="18"/>
      <c r="C20" s="20"/>
      <c r="D20" s="795"/>
      <c r="E20" s="796"/>
      <c r="F20" s="796"/>
      <c r="G20" s="796"/>
      <c r="H20" s="796"/>
      <c r="I20" s="796"/>
      <c r="J20" s="797"/>
      <c r="K20" s="795"/>
      <c r="L20" s="796"/>
      <c r="M20" s="796"/>
      <c r="N20" s="796"/>
      <c r="O20" s="797"/>
      <c r="P20" s="19"/>
    </row>
    <row r="21" spans="1:16" x14ac:dyDescent="0.25">
      <c r="A21" s="258"/>
      <c r="B21" s="223"/>
      <c r="C21" s="30"/>
      <c r="D21" s="300"/>
      <c r="E21" s="784"/>
      <c r="F21" s="784"/>
      <c r="G21" s="784"/>
      <c r="H21" s="170"/>
      <c r="I21" s="171"/>
      <c r="J21" s="171"/>
      <c r="K21" s="170"/>
      <c r="L21" s="30"/>
      <c r="M21" s="30"/>
      <c r="N21" s="30"/>
      <c r="O21" s="30"/>
      <c r="P21" s="206"/>
    </row>
    <row r="22" spans="1:16" ht="27.6" customHeight="1" x14ac:dyDescent="0.25">
      <c r="A22" s="258"/>
      <c r="B22" s="393"/>
      <c r="C22" s="419" t="s">
        <v>273</v>
      </c>
      <c r="D22" s="72"/>
      <c r="E22" s="30"/>
      <c r="F22" s="30"/>
      <c r="G22" s="30"/>
      <c r="H22" s="170"/>
      <c r="I22" s="170"/>
      <c r="J22" s="30"/>
      <c r="K22" s="30"/>
      <c r="L22" s="30"/>
      <c r="M22" s="30"/>
      <c r="N22" s="30"/>
      <c r="O22" s="30"/>
      <c r="P22" s="206"/>
    </row>
    <row r="23" spans="1:16" ht="23.25" customHeight="1" x14ac:dyDescent="0.25">
      <c r="A23" s="258"/>
      <c r="B23" s="18"/>
      <c r="C23" s="25"/>
      <c r="D23" s="307"/>
      <c r="E23" s="802" t="s">
        <v>185</v>
      </c>
      <c r="F23" s="593"/>
      <c r="G23" s="593"/>
      <c r="H23" s="593"/>
      <c r="I23" s="593"/>
      <c r="J23" s="593"/>
      <c r="K23" s="593"/>
      <c r="L23" s="593"/>
      <c r="M23" s="593"/>
      <c r="N23" s="593"/>
      <c r="O23" s="593"/>
      <c r="P23" s="206"/>
    </row>
    <row r="24" spans="1:16" ht="29.25" customHeight="1" x14ac:dyDescent="0.25">
      <c r="A24" s="258"/>
      <c r="B24" s="18"/>
      <c r="C24" s="25"/>
      <c r="D24" s="495" t="s">
        <v>275</v>
      </c>
      <c r="E24" s="734" t="s">
        <v>121</v>
      </c>
      <c r="F24" s="734"/>
      <c r="G24" s="734"/>
      <c r="H24" s="734"/>
      <c r="I24" s="734"/>
      <c r="J24" s="734"/>
      <c r="K24" s="734"/>
      <c r="L24" s="734"/>
      <c r="M24" s="734"/>
      <c r="N24" s="734"/>
      <c r="O24" s="734"/>
      <c r="P24" s="787"/>
    </row>
    <row r="25" spans="1:16" ht="13.95" customHeight="1" x14ac:dyDescent="0.25">
      <c r="A25" s="258"/>
      <c r="B25" s="18"/>
      <c r="C25" s="25"/>
      <c r="D25" s="496" t="s">
        <v>276</v>
      </c>
      <c r="E25" s="803" t="s">
        <v>175</v>
      </c>
      <c r="F25" s="803"/>
      <c r="G25" s="803"/>
      <c r="H25" s="803"/>
      <c r="I25" s="803"/>
      <c r="J25" s="803"/>
      <c r="K25" s="803"/>
      <c r="L25" s="497"/>
      <c r="M25" s="808" t="s">
        <v>176</v>
      </c>
      <c r="N25" s="803"/>
      <c r="O25" s="803"/>
      <c r="P25" s="498"/>
    </row>
    <row r="26" spans="1:16" ht="13.8" x14ac:dyDescent="0.25">
      <c r="A26" s="258"/>
      <c r="B26" s="18"/>
      <c r="C26" s="25"/>
      <c r="D26" s="495"/>
      <c r="E26" s="809" t="s">
        <v>314</v>
      </c>
      <c r="F26" s="809"/>
      <c r="G26" s="809"/>
      <c r="H26" s="809"/>
      <c r="I26" s="809"/>
      <c r="J26" s="809"/>
      <c r="K26" s="809"/>
      <c r="L26" s="809"/>
      <c r="M26" s="809"/>
      <c r="N26" s="809"/>
      <c r="O26" s="499"/>
      <c r="P26" s="392"/>
    </row>
    <row r="27" spans="1:16" x14ac:dyDescent="0.25">
      <c r="A27" s="258"/>
      <c r="B27" s="18"/>
      <c r="C27" s="20"/>
      <c r="D27" s="500" t="s">
        <v>277</v>
      </c>
      <c r="E27" s="501" t="s">
        <v>134</v>
      </c>
      <c r="F27" s="151"/>
      <c r="G27" s="151"/>
      <c r="H27" s="151"/>
      <c r="I27" s="151"/>
      <c r="J27" s="151"/>
      <c r="K27" s="151"/>
      <c r="L27" s="151"/>
      <c r="M27" s="151"/>
      <c r="N27" s="151"/>
      <c r="O27" s="151"/>
      <c r="P27" s="392"/>
    </row>
    <row r="28" spans="1:16" x14ac:dyDescent="0.25">
      <c r="A28" s="258"/>
      <c r="B28" s="18"/>
      <c r="C28" s="20"/>
      <c r="D28" s="502" t="s">
        <v>278</v>
      </c>
      <c r="E28" s="810" t="s">
        <v>213</v>
      </c>
      <c r="F28" s="810"/>
      <c r="G28" s="810"/>
      <c r="H28" s="810"/>
      <c r="I28" s="810"/>
      <c r="J28" s="810"/>
      <c r="K28" s="810"/>
      <c r="L28" s="810"/>
      <c r="M28" s="810"/>
      <c r="N28" s="810"/>
      <c r="O28" s="810"/>
      <c r="P28" s="811"/>
    </row>
    <row r="29" spans="1:16" ht="27.6" customHeight="1" x14ac:dyDescent="0.25">
      <c r="A29" s="258"/>
      <c r="B29" s="18"/>
      <c r="C29" s="20"/>
      <c r="D29" s="500"/>
      <c r="E29" s="807" t="s">
        <v>214</v>
      </c>
      <c r="F29" s="807"/>
      <c r="G29" s="807"/>
      <c r="H29" s="807"/>
      <c r="I29" s="807"/>
      <c r="J29" s="807"/>
      <c r="K29" s="807"/>
      <c r="L29" s="807"/>
      <c r="M29" s="807"/>
      <c r="N29" s="807"/>
      <c r="O29" s="807"/>
      <c r="P29" s="812"/>
    </row>
    <row r="30" spans="1:16" ht="25.95" customHeight="1" x14ac:dyDescent="0.25">
      <c r="A30" s="258"/>
      <c r="B30" s="18"/>
      <c r="C30" s="20"/>
      <c r="D30" s="500" t="s">
        <v>279</v>
      </c>
      <c r="E30" s="504"/>
      <c r="F30" s="813" t="s">
        <v>224</v>
      </c>
      <c r="G30" s="813"/>
      <c r="H30" s="813"/>
      <c r="I30" s="813"/>
      <c r="J30" s="813"/>
      <c r="K30" s="813"/>
      <c r="L30" s="813"/>
      <c r="M30" s="813"/>
      <c r="N30" s="813"/>
      <c r="O30" s="813"/>
      <c r="P30" s="503"/>
    </row>
    <row r="31" spans="1:16" ht="42" customHeight="1" x14ac:dyDescent="0.25">
      <c r="A31" s="258"/>
      <c r="B31" s="18"/>
      <c r="C31" s="20"/>
      <c r="D31" s="500" t="s">
        <v>280</v>
      </c>
      <c r="E31" s="788" t="s">
        <v>122</v>
      </c>
      <c r="F31" s="788"/>
      <c r="G31" s="788"/>
      <c r="H31" s="788"/>
      <c r="I31" s="788"/>
      <c r="J31" s="788"/>
      <c r="K31" s="788"/>
      <c r="L31" s="788"/>
      <c r="M31" s="788"/>
      <c r="N31" s="788"/>
      <c r="O31" s="788"/>
      <c r="P31" s="789"/>
    </row>
    <row r="32" spans="1:16" ht="19.95" customHeight="1" x14ac:dyDescent="0.25">
      <c r="A32" s="258"/>
      <c r="B32" s="18"/>
      <c r="C32" s="58"/>
      <c r="D32" s="304"/>
      <c r="E32" s="814" t="s">
        <v>186</v>
      </c>
      <c r="F32" s="814"/>
      <c r="G32" s="814"/>
      <c r="H32" s="814"/>
      <c r="I32" s="814"/>
      <c r="J32" s="814"/>
      <c r="K32" s="814"/>
      <c r="L32" s="814"/>
      <c r="M32" s="814"/>
      <c r="N32" s="814"/>
      <c r="O32" s="814"/>
      <c r="P32" s="19"/>
    </row>
    <row r="33" spans="1:17" ht="16.2" customHeight="1" x14ac:dyDescent="0.25">
      <c r="A33" s="258"/>
      <c r="B33" s="18"/>
      <c r="C33" s="20"/>
      <c r="D33" s="496"/>
      <c r="E33" s="815" t="s">
        <v>179</v>
      </c>
      <c r="F33" s="815"/>
      <c r="G33" s="815"/>
      <c r="H33" s="815"/>
      <c r="I33" s="815"/>
      <c r="J33" s="815"/>
      <c r="K33" s="815"/>
      <c r="L33" s="815"/>
      <c r="M33" s="815"/>
      <c r="N33" s="815"/>
      <c r="O33" s="815"/>
      <c r="P33" s="19"/>
    </row>
    <row r="34" spans="1:17" ht="31.2" customHeight="1" x14ac:dyDescent="0.25">
      <c r="A34" s="258"/>
      <c r="B34" s="18"/>
      <c r="C34" s="20"/>
      <c r="D34" s="496" t="s">
        <v>281</v>
      </c>
      <c r="E34" s="772" t="s">
        <v>180</v>
      </c>
      <c r="F34" s="772"/>
      <c r="G34" s="772"/>
      <c r="H34" s="772"/>
      <c r="I34" s="772"/>
      <c r="J34" s="772"/>
      <c r="K34" s="772"/>
      <c r="L34" s="772"/>
      <c r="M34" s="772"/>
      <c r="N34" s="772"/>
      <c r="O34" s="772"/>
      <c r="P34" s="19"/>
    </row>
    <row r="35" spans="1:17" ht="18.600000000000001" customHeight="1" x14ac:dyDescent="0.25">
      <c r="A35" s="258"/>
      <c r="B35" s="18"/>
      <c r="C35" s="20"/>
      <c r="D35" s="496" t="s">
        <v>282</v>
      </c>
      <c r="E35" s="772" t="s">
        <v>181</v>
      </c>
      <c r="F35" s="772"/>
      <c r="G35" s="772"/>
      <c r="H35" s="772"/>
      <c r="I35" s="772"/>
      <c r="J35" s="772"/>
      <c r="K35" s="772"/>
      <c r="L35" s="772"/>
      <c r="M35" s="772"/>
      <c r="N35" s="772"/>
      <c r="O35" s="772"/>
      <c r="P35" s="19"/>
    </row>
    <row r="36" spans="1:17" ht="31.2" customHeight="1" x14ac:dyDescent="0.25">
      <c r="A36" s="258"/>
      <c r="B36" s="18"/>
      <c r="C36" s="20"/>
      <c r="D36" s="496" t="s">
        <v>283</v>
      </c>
      <c r="E36" s="772" t="s">
        <v>182</v>
      </c>
      <c r="F36" s="772"/>
      <c r="G36" s="772"/>
      <c r="H36" s="772"/>
      <c r="I36" s="772"/>
      <c r="J36" s="772"/>
      <c r="K36" s="772"/>
      <c r="L36" s="772"/>
      <c r="M36" s="772"/>
      <c r="N36" s="772"/>
      <c r="O36" s="772"/>
      <c r="P36" s="19"/>
    </row>
    <row r="37" spans="1:17" ht="31.2" customHeight="1" x14ac:dyDescent="0.25">
      <c r="A37" s="258"/>
      <c r="B37" s="18"/>
      <c r="C37" s="20"/>
      <c r="D37" s="496" t="s">
        <v>284</v>
      </c>
      <c r="E37" s="772" t="s">
        <v>183</v>
      </c>
      <c r="F37" s="772"/>
      <c r="G37" s="772"/>
      <c r="H37" s="772"/>
      <c r="I37" s="772"/>
      <c r="J37" s="772"/>
      <c r="K37" s="772"/>
      <c r="L37" s="772"/>
      <c r="M37" s="772"/>
      <c r="N37" s="772"/>
      <c r="O37" s="772"/>
      <c r="P37" s="19"/>
    </row>
    <row r="38" spans="1:17" ht="20.55" customHeight="1" x14ac:dyDescent="0.25">
      <c r="A38" s="258"/>
      <c r="B38" s="18"/>
      <c r="C38" s="20"/>
      <c r="D38" s="496" t="s">
        <v>285</v>
      </c>
      <c r="E38" s="772" t="s">
        <v>222</v>
      </c>
      <c r="F38" s="772"/>
      <c r="G38" s="772"/>
      <c r="H38" s="772"/>
      <c r="I38" s="772"/>
      <c r="J38" s="772"/>
      <c r="K38" s="508"/>
      <c r="L38" s="772" t="s">
        <v>223</v>
      </c>
      <c r="M38" s="772"/>
      <c r="N38" s="772"/>
      <c r="O38" s="772"/>
      <c r="P38" s="19"/>
    </row>
    <row r="39" spans="1:17" ht="30.75" customHeight="1" x14ac:dyDescent="0.25">
      <c r="A39" s="258"/>
      <c r="B39" s="18"/>
      <c r="C39" s="20"/>
      <c r="D39" s="496" t="s">
        <v>286</v>
      </c>
      <c r="E39" s="772" t="s">
        <v>184</v>
      </c>
      <c r="F39" s="772"/>
      <c r="G39" s="772"/>
      <c r="H39" s="772"/>
      <c r="I39" s="772"/>
      <c r="J39" s="772"/>
      <c r="K39" s="772"/>
      <c r="L39" s="772"/>
      <c r="M39" s="772"/>
      <c r="N39" s="772"/>
      <c r="O39" s="772"/>
      <c r="P39" s="19"/>
    </row>
    <row r="40" spans="1:17" ht="19.2" customHeight="1" x14ac:dyDescent="0.25">
      <c r="A40" s="258"/>
      <c r="B40" s="18"/>
      <c r="C40" s="20"/>
      <c r="D40" s="496" t="s">
        <v>287</v>
      </c>
      <c r="E40" s="807" t="s">
        <v>252</v>
      </c>
      <c r="F40" s="807"/>
      <c r="G40" s="807"/>
      <c r="H40" s="807"/>
      <c r="I40" s="807"/>
      <c r="J40" s="807"/>
      <c r="K40" s="807"/>
      <c r="L40" s="807"/>
      <c r="M40" s="807"/>
      <c r="N40" s="807"/>
      <c r="O40" s="807"/>
      <c r="P40" s="19"/>
    </row>
    <row r="41" spans="1:17" x14ac:dyDescent="0.25">
      <c r="A41" s="258"/>
      <c r="B41" s="18"/>
      <c r="C41" s="20"/>
      <c r="D41" s="305" t="s">
        <v>123</v>
      </c>
      <c r="E41" s="226"/>
      <c r="F41" s="226"/>
      <c r="G41" s="226"/>
      <c r="H41" s="226"/>
      <c r="I41" s="226"/>
      <c r="J41" s="226"/>
      <c r="K41" s="305" t="s">
        <v>124</v>
      </c>
      <c r="L41" s="226"/>
      <c r="M41" s="226"/>
      <c r="N41" s="226"/>
      <c r="O41" s="165"/>
      <c r="P41" s="19"/>
    </row>
    <row r="42" spans="1:17" x14ac:dyDescent="0.25">
      <c r="A42" s="258"/>
      <c r="B42" s="18"/>
      <c r="C42" s="20"/>
      <c r="D42" s="792"/>
      <c r="E42" s="793"/>
      <c r="F42" s="793"/>
      <c r="G42" s="793"/>
      <c r="H42" s="793"/>
      <c r="I42" s="793"/>
      <c r="J42" s="794"/>
      <c r="K42" s="792"/>
      <c r="L42" s="793"/>
      <c r="M42" s="793"/>
      <c r="N42" s="793"/>
      <c r="O42" s="794"/>
      <c r="P42" s="19"/>
    </row>
    <row r="43" spans="1:17" ht="30" customHeight="1" x14ac:dyDescent="0.25">
      <c r="A43" s="258"/>
      <c r="B43" s="18"/>
      <c r="C43" s="20"/>
      <c r="D43" s="795"/>
      <c r="E43" s="796"/>
      <c r="F43" s="796"/>
      <c r="G43" s="796"/>
      <c r="H43" s="796"/>
      <c r="I43" s="796"/>
      <c r="J43" s="797"/>
      <c r="K43" s="795"/>
      <c r="L43" s="796"/>
      <c r="M43" s="796"/>
      <c r="N43" s="796"/>
      <c r="O43" s="797"/>
      <c r="P43" s="19"/>
    </row>
    <row r="44" spans="1:17" ht="13.8" thickBot="1" x14ac:dyDescent="0.3">
      <c r="A44" s="258"/>
      <c r="B44" s="223"/>
      <c r="C44" s="30"/>
      <c r="D44" s="300"/>
      <c r="E44" s="784"/>
      <c r="F44" s="784"/>
      <c r="G44" s="784"/>
      <c r="H44" s="170"/>
      <c r="I44" s="171"/>
      <c r="J44" s="171"/>
      <c r="K44" s="170"/>
      <c r="L44" s="30"/>
      <c r="M44" s="30"/>
      <c r="N44" s="30"/>
      <c r="O44" s="30"/>
      <c r="P44" s="206"/>
    </row>
    <row r="45" spans="1:17" ht="30.75" customHeight="1" x14ac:dyDescent="0.25">
      <c r="A45" s="306"/>
      <c r="B45" s="456"/>
      <c r="C45" s="308"/>
      <c r="D45" s="806" t="s">
        <v>126</v>
      </c>
      <c r="E45" s="806"/>
      <c r="F45" s="806"/>
      <c r="G45" s="806"/>
      <c r="H45" s="806"/>
      <c r="I45" s="806"/>
      <c r="J45" s="806"/>
      <c r="K45" s="806"/>
      <c r="L45" s="806"/>
      <c r="M45" s="806"/>
      <c r="N45" s="806"/>
      <c r="O45" s="806"/>
      <c r="P45" s="286"/>
    </row>
    <row r="46" spans="1:17" ht="21.3" customHeight="1" x14ac:dyDescent="0.25">
      <c r="A46" s="258"/>
      <c r="B46" s="457"/>
      <c r="C46" s="71"/>
      <c r="D46" s="309"/>
      <c r="E46" s="804" t="s">
        <v>127</v>
      </c>
      <c r="F46" s="804"/>
      <c r="G46" s="804"/>
      <c r="H46" s="804"/>
      <c r="I46" s="804"/>
      <c r="J46" s="804"/>
      <c r="K46" s="804"/>
      <c r="L46" s="804"/>
      <c r="M46" s="804"/>
      <c r="N46" s="804"/>
      <c r="O46" s="804"/>
      <c r="P46" s="19"/>
    </row>
    <row r="47" spans="1:17" ht="30" customHeight="1" x14ac:dyDescent="0.25">
      <c r="A47" s="258"/>
      <c r="B47" s="18"/>
      <c r="C47" s="20"/>
      <c r="D47" s="310"/>
      <c r="E47" s="805" t="s">
        <v>128</v>
      </c>
      <c r="F47" s="805"/>
      <c r="G47" s="805"/>
      <c r="H47" s="805"/>
      <c r="I47" s="805"/>
      <c r="J47" s="805"/>
      <c r="K47" s="805"/>
      <c r="L47" s="805"/>
      <c r="M47" s="805"/>
      <c r="N47" s="805"/>
      <c r="O47" s="805"/>
      <c r="P47" s="206"/>
    </row>
    <row r="48" spans="1:17" ht="15" customHeight="1" x14ac:dyDescent="0.25">
      <c r="A48" s="258"/>
      <c r="B48" s="18"/>
      <c r="C48" s="20"/>
      <c r="D48" s="309"/>
      <c r="E48" s="818" t="s">
        <v>178</v>
      </c>
      <c r="F48" s="818"/>
      <c r="G48" s="818"/>
      <c r="H48" s="818"/>
      <c r="I48" s="818"/>
      <c r="J48" s="818"/>
      <c r="K48" s="818"/>
      <c r="L48" s="332"/>
      <c r="M48" s="818" t="s">
        <v>176</v>
      </c>
      <c r="N48" s="818"/>
      <c r="O48" s="818"/>
      <c r="P48" s="394"/>
      <c r="Q48" s="311"/>
    </row>
    <row r="49" spans="1:17" ht="14.4" x14ac:dyDescent="0.25">
      <c r="A49" s="258"/>
      <c r="B49" s="18"/>
      <c r="C49" s="20"/>
      <c r="D49" s="310"/>
      <c r="E49" s="817" t="s">
        <v>315</v>
      </c>
      <c r="F49" s="817"/>
      <c r="G49" s="817"/>
      <c r="H49" s="817"/>
      <c r="I49" s="817"/>
      <c r="J49" s="817"/>
      <c r="K49" s="817"/>
      <c r="L49" s="817"/>
      <c r="M49" s="817"/>
      <c r="N49" s="817"/>
      <c r="O49" s="817"/>
      <c r="P49" s="206"/>
      <c r="Q49" s="311"/>
    </row>
    <row r="50" spans="1:17" ht="33.6" customHeight="1" x14ac:dyDescent="0.25">
      <c r="A50" s="258"/>
      <c r="B50" s="18"/>
      <c r="C50" s="20"/>
      <c r="D50" s="312"/>
      <c r="E50" s="313" t="s">
        <v>129</v>
      </c>
      <c r="F50" s="151"/>
      <c r="G50" s="170"/>
      <c r="H50" s="170"/>
      <c r="I50" s="170"/>
      <c r="J50" s="170"/>
      <c r="K50" s="30"/>
      <c r="L50" s="30"/>
      <c r="M50" s="30"/>
      <c r="N50" s="314"/>
      <c r="O50" s="30"/>
      <c r="P50" s="286"/>
    </row>
    <row r="51" spans="1:17" ht="21.75" customHeight="1" x14ac:dyDescent="0.25">
      <c r="A51" s="258"/>
      <c r="B51" s="18"/>
      <c r="C51" s="20"/>
      <c r="D51" s="309"/>
      <c r="E51" s="182" t="s">
        <v>130</v>
      </c>
      <c r="F51" s="5"/>
      <c r="G51" s="20"/>
      <c r="H51" s="20"/>
      <c r="I51" s="20"/>
      <c r="J51" s="20"/>
      <c r="K51" s="20"/>
      <c r="L51" s="20"/>
      <c r="M51" s="20"/>
      <c r="N51" s="20"/>
      <c r="O51" s="20"/>
      <c r="P51" s="19"/>
    </row>
    <row r="52" spans="1:17" ht="19.5" customHeight="1" x14ac:dyDescent="0.25">
      <c r="A52" s="258"/>
      <c r="B52" s="223"/>
      <c r="C52" s="30"/>
      <c r="D52" s="315"/>
      <c r="E52" s="72"/>
      <c r="F52" s="151"/>
      <c r="G52" s="30"/>
      <c r="H52" s="30"/>
      <c r="I52" s="30"/>
      <c r="J52" s="30"/>
      <c r="K52" s="30"/>
      <c r="L52" s="30"/>
      <c r="M52" s="30"/>
      <c r="N52" s="30"/>
      <c r="O52" s="30"/>
      <c r="P52" s="206"/>
    </row>
    <row r="53" spans="1:17" ht="21.3" customHeight="1" x14ac:dyDescent="0.25">
      <c r="A53" s="258"/>
      <c r="B53" s="18"/>
      <c r="C53" s="20"/>
      <c r="D53" s="316"/>
      <c r="E53" s="358" t="s">
        <v>131</v>
      </c>
      <c r="F53" s="5"/>
      <c r="G53" s="20"/>
      <c r="H53" s="20"/>
      <c r="I53" s="20"/>
      <c r="J53" s="20"/>
      <c r="K53" s="20"/>
      <c r="L53" s="20"/>
      <c r="M53" s="20"/>
      <c r="N53" s="20"/>
      <c r="O53" s="20"/>
      <c r="P53" s="19"/>
    </row>
    <row r="54" spans="1:17" ht="21.75" customHeight="1" x14ac:dyDescent="0.25">
      <c r="A54" s="258"/>
      <c r="B54" s="18"/>
      <c r="C54" s="20"/>
      <c r="D54" s="309"/>
      <c r="E54" s="746"/>
      <c r="F54" s="746"/>
      <c r="G54" s="746"/>
      <c r="H54" s="184"/>
      <c r="I54" s="30"/>
      <c r="J54" s="816"/>
      <c r="K54" s="816"/>
      <c r="L54" s="30"/>
      <c r="M54" s="30"/>
      <c r="N54" s="30"/>
      <c r="O54" s="30"/>
      <c r="P54" s="19"/>
    </row>
    <row r="55" spans="1:17" ht="26.25" customHeight="1" x14ac:dyDescent="0.25">
      <c r="A55" s="258"/>
      <c r="B55" s="18"/>
      <c r="C55" s="20"/>
      <c r="D55" s="316"/>
      <c r="E55" s="180"/>
      <c r="F55" s="180"/>
      <c r="G55" s="46"/>
      <c r="H55" s="46"/>
      <c r="I55" s="46"/>
      <c r="J55" s="357"/>
      <c r="K55" s="357"/>
      <c r="L55" s="46"/>
      <c r="M55" s="46"/>
      <c r="N55" s="46"/>
      <c r="O55" s="46"/>
      <c r="P55" s="19"/>
    </row>
    <row r="56" spans="1:17" ht="29.25" customHeight="1" x14ac:dyDescent="0.25">
      <c r="A56" s="258"/>
      <c r="B56" s="18"/>
      <c r="C56" s="20"/>
      <c r="D56" s="309"/>
      <c r="E56" s="5"/>
      <c r="F56" s="96"/>
      <c r="G56" s="20"/>
      <c r="H56" s="20"/>
      <c r="I56" s="20"/>
      <c r="J56" s="20"/>
      <c r="K56" s="20"/>
      <c r="L56" s="20"/>
      <c r="M56" s="20"/>
      <c r="N56" s="20"/>
      <c r="O56" s="20"/>
      <c r="P56" s="19"/>
    </row>
    <row r="57" spans="1:17" x14ac:dyDescent="0.25">
      <c r="A57" s="258"/>
      <c r="B57" s="393"/>
      <c r="C57" s="54"/>
      <c r="D57" s="317" t="s">
        <v>0</v>
      </c>
      <c r="E57" s="336"/>
      <c r="F57" s="336"/>
      <c r="G57" s="336"/>
      <c r="H57" s="318"/>
      <c r="I57" s="54"/>
      <c r="J57" s="319"/>
      <c r="K57" s="452"/>
      <c r="L57" s="54"/>
      <c r="M57" s="318"/>
      <c r="N57" s="187"/>
      <c r="O57" s="54"/>
      <c r="P57" s="394"/>
    </row>
    <row r="58" spans="1:17" ht="5.25" customHeight="1" x14ac:dyDescent="0.25">
      <c r="A58" s="258"/>
      <c r="B58" s="18"/>
      <c r="C58" s="20"/>
      <c r="D58" s="686"/>
      <c r="E58" s="686"/>
      <c r="F58" s="686"/>
      <c r="G58" s="686"/>
      <c r="H58" s="686"/>
      <c r="I58" s="686"/>
      <c r="J58" s="819"/>
      <c r="K58" s="39"/>
      <c r="L58" s="20"/>
      <c r="M58" s="20"/>
      <c r="N58" s="20"/>
      <c r="O58" s="20"/>
      <c r="P58" s="19"/>
    </row>
    <row r="59" spans="1:17" ht="7.5" customHeight="1" x14ac:dyDescent="0.25">
      <c r="A59" s="258"/>
      <c r="B59" s="18"/>
      <c r="C59" s="20"/>
      <c r="D59" s="686"/>
      <c r="E59" s="686"/>
      <c r="F59" s="686"/>
      <c r="G59" s="686"/>
      <c r="H59" s="686"/>
      <c r="I59" s="686"/>
      <c r="J59" s="819"/>
      <c r="K59" s="27"/>
      <c r="L59" s="20"/>
      <c r="M59" s="20"/>
      <c r="N59" s="49"/>
      <c r="O59" s="20"/>
      <c r="P59" s="19"/>
    </row>
    <row r="60" spans="1:17" ht="22.2" customHeight="1" thickBot="1" x14ac:dyDescent="0.3">
      <c r="A60" s="320"/>
      <c r="B60" s="50"/>
      <c r="C60" s="51"/>
      <c r="D60" s="820"/>
      <c r="E60" s="820"/>
      <c r="F60" s="820"/>
      <c r="G60" s="820"/>
      <c r="H60" s="820"/>
      <c r="I60" s="820"/>
      <c r="J60" s="821"/>
      <c r="K60" s="423"/>
      <c r="L60" s="51"/>
      <c r="M60" s="51"/>
      <c r="N60" s="51"/>
      <c r="O60" s="51"/>
      <c r="P60" s="52"/>
    </row>
    <row r="61" spans="1:17" ht="13.8" customHeight="1" x14ac:dyDescent="0.25"/>
    <row r="62" spans="1:17" ht="21.75" customHeight="1" x14ac:dyDescent="0.25"/>
    <row r="63" spans="1:17" ht="21.3" customHeight="1" x14ac:dyDescent="0.25"/>
    <row r="64" spans="1:17" ht="26.55" customHeight="1" x14ac:dyDescent="0.25"/>
    <row r="65" spans="4:11" ht="16.5" customHeight="1" x14ac:dyDescent="0.25"/>
    <row r="66" spans="4:11" ht="19.5" customHeight="1" x14ac:dyDescent="0.25"/>
    <row r="67" spans="4:11" ht="15.75" customHeight="1" x14ac:dyDescent="0.25"/>
    <row r="68" spans="4:11" ht="20.25" customHeight="1" x14ac:dyDescent="0.25"/>
    <row r="69" spans="4:11" ht="16.5" customHeight="1" x14ac:dyDescent="0.25"/>
    <row r="70" spans="4:11" ht="27" customHeight="1" x14ac:dyDescent="0.25"/>
    <row r="71" spans="4:11" ht="38.25" customHeight="1" x14ac:dyDescent="0.25"/>
    <row r="72" spans="4:11" ht="33.75" customHeight="1" x14ac:dyDescent="0.25"/>
    <row r="73" spans="4:11" ht="17.55" customHeight="1" x14ac:dyDescent="0.25"/>
    <row r="74" spans="4:11" ht="16.5" customHeight="1" x14ac:dyDescent="0.25"/>
    <row r="75" spans="4:11" ht="16.5" customHeight="1" x14ac:dyDescent="0.25"/>
    <row r="76" spans="4:11" ht="25.5" customHeight="1" x14ac:dyDescent="0.25"/>
    <row r="77" spans="4:11" ht="3.75" customHeight="1" x14ac:dyDescent="0.25"/>
    <row r="78" spans="4:11" ht="16.5" customHeight="1" x14ac:dyDescent="0.25">
      <c r="D78" s="237"/>
      <c r="E78" s="238"/>
      <c r="H78" s="239"/>
      <c r="I78" s="235"/>
      <c r="J78" s="235"/>
      <c r="K78" s="239"/>
    </row>
    <row r="79" spans="4:11" ht="4.8" customHeight="1" x14ac:dyDescent="0.25"/>
    <row r="80" spans="4:11" ht="14.25" customHeight="1" x14ac:dyDescent="0.25"/>
    <row r="81" spans="2:15" ht="21.3" customHeight="1" x14ac:dyDescent="0.25">
      <c r="B81" s="238"/>
      <c r="C81" s="240"/>
      <c r="D81" s="238"/>
      <c r="E81" s="238"/>
      <c r="F81" s="238"/>
      <c r="G81" s="238"/>
      <c r="H81" s="238"/>
      <c r="I81" s="238"/>
      <c r="J81" s="238"/>
    </row>
    <row r="82" spans="2:15" ht="16.5" customHeight="1" x14ac:dyDescent="0.25">
      <c r="B82" s="238"/>
      <c r="C82" s="240"/>
      <c r="D82" s="241"/>
      <c r="E82" s="242"/>
      <c r="F82" s="238"/>
      <c r="G82" s="243"/>
      <c r="H82" s="244"/>
      <c r="J82" s="238"/>
      <c r="N82" s="245"/>
      <c r="O82" s="245"/>
    </row>
    <row r="83" spans="2:15" ht="16.5" customHeight="1" x14ac:dyDescent="0.25">
      <c r="B83" s="238"/>
      <c r="C83" s="240"/>
      <c r="D83" s="246"/>
      <c r="E83" s="243"/>
      <c r="F83" s="243"/>
      <c r="G83" s="243"/>
      <c r="H83" s="247"/>
      <c r="I83" s="248"/>
      <c r="J83" s="249"/>
      <c r="N83" s="250"/>
    </row>
    <row r="84" spans="2:15" ht="16.5" customHeight="1" x14ac:dyDescent="0.25">
      <c r="D84" s="246"/>
      <c r="E84" s="722"/>
      <c r="F84" s="722"/>
      <c r="G84" s="722"/>
      <c r="H84" s="722"/>
      <c r="I84" s="702"/>
      <c r="J84" s="702"/>
      <c r="N84" s="250"/>
    </row>
    <row r="85" spans="2:15" ht="16.5" customHeight="1" x14ac:dyDescent="0.25">
      <c r="D85" s="251"/>
      <c r="E85" s="242"/>
      <c r="F85" s="232"/>
      <c r="G85" s="235"/>
      <c r="H85" s="235"/>
      <c r="I85" s="235"/>
      <c r="J85" s="235"/>
      <c r="N85" s="250"/>
    </row>
    <row r="86" spans="2:15" ht="15" customHeight="1" x14ac:dyDescent="0.25">
      <c r="D86" s="251"/>
      <c r="E86" s="232"/>
      <c r="F86" s="232"/>
    </row>
    <row r="87" spans="2:15" ht="16.5" customHeight="1" x14ac:dyDescent="0.25">
      <c r="D87" s="241"/>
      <c r="E87" s="242"/>
      <c r="F87" s="232"/>
    </row>
    <row r="88" spans="2:15" ht="16.5" customHeight="1" x14ac:dyDescent="0.25">
      <c r="D88" s="246"/>
      <c r="E88" s="252"/>
      <c r="F88" s="232"/>
    </row>
    <row r="89" spans="2:15" ht="9.75" customHeight="1" x14ac:dyDescent="0.25">
      <c r="D89" s="246"/>
      <c r="E89" s="235"/>
      <c r="F89" s="232"/>
      <c r="H89" s="253"/>
      <c r="J89" s="236"/>
    </row>
    <row r="90" spans="2:15" ht="16.5" customHeight="1" x14ac:dyDescent="0.25">
      <c r="D90" s="246"/>
      <c r="E90" s="722"/>
      <c r="F90" s="722"/>
      <c r="G90" s="722"/>
      <c r="H90" s="250"/>
      <c r="J90" s="703"/>
      <c r="K90" s="703"/>
    </row>
    <row r="91" spans="2:15" ht="9.75" customHeight="1" x14ac:dyDescent="0.25">
      <c r="D91" s="246"/>
      <c r="E91" s="254"/>
      <c r="F91" s="254"/>
      <c r="G91" s="254"/>
      <c r="H91" s="253"/>
      <c r="J91" s="236"/>
      <c r="K91" s="245"/>
    </row>
    <row r="92" spans="2:15" ht="16.5" customHeight="1" x14ac:dyDescent="0.25">
      <c r="D92" s="246"/>
      <c r="E92" s="235"/>
      <c r="F92" s="235"/>
      <c r="J92" s="703"/>
      <c r="K92" s="703"/>
    </row>
    <row r="93" spans="2:15" ht="6" customHeight="1" x14ac:dyDescent="0.25">
      <c r="D93" s="246"/>
      <c r="E93" s="235"/>
      <c r="F93" s="235"/>
      <c r="J93" s="255"/>
      <c r="K93" s="255"/>
    </row>
    <row r="94" spans="2:15" ht="15" customHeight="1" x14ac:dyDescent="0.25">
      <c r="D94" s="246"/>
      <c r="E94" s="235"/>
      <c r="F94" s="235"/>
    </row>
    <row r="95" spans="2:15" ht="9.75" customHeight="1" x14ac:dyDescent="0.25">
      <c r="D95" s="246"/>
      <c r="E95" s="235"/>
      <c r="F95" s="232"/>
      <c r="H95" s="253"/>
      <c r="J95" s="236"/>
    </row>
    <row r="96" spans="2:15" ht="16.5" customHeight="1" x14ac:dyDescent="0.25">
      <c r="D96" s="246"/>
      <c r="E96" s="722"/>
      <c r="F96" s="722"/>
      <c r="G96" s="722"/>
      <c r="H96" s="250"/>
      <c r="J96" s="703"/>
      <c r="K96" s="703"/>
    </row>
    <row r="97" spans="3:15" ht="9.75" customHeight="1" x14ac:dyDescent="0.25">
      <c r="D97" s="246"/>
      <c r="E97" s="254"/>
      <c r="F97" s="254"/>
      <c r="G97" s="254"/>
      <c r="H97" s="253"/>
      <c r="J97" s="236"/>
      <c r="K97" s="245"/>
    </row>
    <row r="98" spans="3:15" ht="16.5" customHeight="1" x14ac:dyDescent="0.25">
      <c r="D98" s="246"/>
      <c r="E98" s="235"/>
      <c r="F98" s="235"/>
      <c r="J98" s="703"/>
      <c r="K98" s="703"/>
    </row>
    <row r="99" spans="3:15" ht="9.75" customHeight="1" x14ac:dyDescent="0.25">
      <c r="D99" s="246"/>
      <c r="E99" s="235"/>
      <c r="F99" s="232"/>
      <c r="H99" s="253"/>
      <c r="J99" s="236"/>
    </row>
    <row r="100" spans="3:15" ht="16.5" customHeight="1" x14ac:dyDescent="0.25">
      <c r="D100" s="246"/>
      <c r="E100" s="722"/>
      <c r="F100" s="722"/>
      <c r="G100" s="722"/>
      <c r="H100" s="250"/>
      <c r="J100" s="703"/>
      <c r="K100" s="703"/>
    </row>
    <row r="101" spans="3:15" ht="9.75" customHeight="1" x14ac:dyDescent="0.25">
      <c r="D101" s="246"/>
      <c r="E101" s="254"/>
      <c r="F101" s="254"/>
      <c r="G101" s="254"/>
      <c r="H101" s="253"/>
      <c r="J101" s="236"/>
      <c r="K101" s="245"/>
    </row>
    <row r="102" spans="3:15" ht="16.5" customHeight="1" x14ac:dyDescent="0.25">
      <c r="D102" s="246"/>
      <c r="E102" s="235"/>
      <c r="F102" s="235"/>
      <c r="J102" s="703"/>
      <c r="K102" s="703"/>
    </row>
    <row r="103" spans="3:15" ht="17.55" customHeight="1" x14ac:dyDescent="0.25">
      <c r="C103" s="240"/>
      <c r="D103" s="242"/>
    </row>
    <row r="104" spans="3:15" ht="24.75" customHeight="1" x14ac:dyDescent="0.25">
      <c r="D104" s="256"/>
      <c r="I104" s="245"/>
      <c r="J104" s="245"/>
    </row>
    <row r="105" spans="3:15" ht="15" customHeight="1" x14ac:dyDescent="0.25">
      <c r="D105" s="241"/>
      <c r="E105" s="242"/>
      <c r="F105" s="238"/>
      <c r="G105" s="238"/>
      <c r="H105" s="238"/>
      <c r="I105" s="238"/>
      <c r="J105" s="238"/>
      <c r="K105" s="238"/>
      <c r="O105" s="245"/>
    </row>
    <row r="106" spans="3:15" ht="16.5" customHeight="1" x14ac:dyDescent="0.25">
      <c r="D106" s="246"/>
      <c r="E106" s="235"/>
      <c r="H106" s="232"/>
    </row>
    <row r="107" spans="3:15" x14ac:dyDescent="0.25">
      <c r="D107" s="234"/>
    </row>
    <row r="109" spans="3:15" ht="14.25" customHeight="1" x14ac:dyDescent="0.25"/>
    <row r="110" spans="3:15" x14ac:dyDescent="0.25">
      <c r="H110" s="235"/>
      <c r="I110" s="235"/>
      <c r="J110" s="702"/>
      <c r="K110" s="702"/>
      <c r="L110" s="702"/>
      <c r="M110" s="702"/>
      <c r="N110" s="702"/>
      <c r="O110" s="702"/>
    </row>
  </sheetData>
  <sheetProtection algorithmName="SHA-512" hashValue="dhcl2hJ2O6gAqhQhd1KuXEzlr0wz7R26yj6vqMTSTgqH/DYb+1oKRmHL57wCVa4O4rg7uOUnpFcpteXTCsqFYQ==" saltValue="BtbfvQz7Zmaru/Y9AjLlyw==" spinCount="100000" sheet="1" selectLockedCells="1"/>
  <mergeCells count="58">
    <mergeCell ref="E14:P14"/>
    <mergeCell ref="F13:P13"/>
    <mergeCell ref="F15:P15"/>
    <mergeCell ref="J110:O110"/>
    <mergeCell ref="E90:G90"/>
    <mergeCell ref="J90:K90"/>
    <mergeCell ref="J92:K92"/>
    <mergeCell ref="E96:G96"/>
    <mergeCell ref="J96:K96"/>
    <mergeCell ref="E100:G100"/>
    <mergeCell ref="J98:K98"/>
    <mergeCell ref="J102:K102"/>
    <mergeCell ref="J100:K100"/>
    <mergeCell ref="I84:J84"/>
    <mergeCell ref="E84:H84"/>
    <mergeCell ref="D58:J60"/>
    <mergeCell ref="J54:K54"/>
    <mergeCell ref="E54:G54"/>
    <mergeCell ref="E49:O49"/>
    <mergeCell ref="M48:O48"/>
    <mergeCell ref="E48:K48"/>
    <mergeCell ref="M25:O25"/>
    <mergeCell ref="E26:N26"/>
    <mergeCell ref="E44:G44"/>
    <mergeCell ref="E28:P28"/>
    <mergeCell ref="E29:P29"/>
    <mergeCell ref="E36:O36"/>
    <mergeCell ref="F30:O30"/>
    <mergeCell ref="E32:O32"/>
    <mergeCell ref="E33:O33"/>
    <mergeCell ref="E34:O34"/>
    <mergeCell ref="E35:O35"/>
    <mergeCell ref="E46:O46"/>
    <mergeCell ref="E47:O47"/>
    <mergeCell ref="D45:O45"/>
    <mergeCell ref="E37:O37"/>
    <mergeCell ref="E39:O39"/>
    <mergeCell ref="D42:J43"/>
    <mergeCell ref="K42:O43"/>
    <mergeCell ref="E38:J38"/>
    <mergeCell ref="L38:O38"/>
    <mergeCell ref="E40:O40"/>
    <mergeCell ref="E21:G21"/>
    <mergeCell ref="E17:P17"/>
    <mergeCell ref="E24:P24"/>
    <mergeCell ref="E31:P31"/>
    <mergeCell ref="E2:P2"/>
    <mergeCell ref="E3:P3"/>
    <mergeCell ref="E11:P11"/>
    <mergeCell ref="E12:P12"/>
    <mergeCell ref="E16:P16"/>
    <mergeCell ref="D19:J20"/>
    <mergeCell ref="K19:O20"/>
    <mergeCell ref="E6:P8"/>
    <mergeCell ref="E9:P9"/>
    <mergeCell ref="E10:P10"/>
    <mergeCell ref="E23:O23"/>
    <mergeCell ref="E25:K25"/>
  </mergeCells>
  <phoneticPr fontId="3" type="noConversion"/>
  <pageMargins left="0.59055118110236227" right="0.59055118110236227" top="0.59055118110236227" bottom="0.78740157480314965" header="0.51181102362204722" footer="0.51181102362204722"/>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60960</xdr:colOff>
                    <xdr:row>45</xdr:row>
                    <xdr:rowOff>60960</xdr:rowOff>
                  </from>
                  <to>
                    <xdr:col>3</xdr:col>
                    <xdr:colOff>373380</xdr:colOff>
                    <xdr:row>46</xdr:row>
                    <xdr:rowOff>15240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60960</xdr:colOff>
                    <xdr:row>49</xdr:row>
                    <xdr:rowOff>99060</xdr:rowOff>
                  </from>
                  <to>
                    <xdr:col>3</xdr:col>
                    <xdr:colOff>373380</xdr:colOff>
                    <xdr:row>50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60960</xdr:colOff>
                    <xdr:row>50</xdr:row>
                    <xdr:rowOff>60960</xdr:rowOff>
                  </from>
                  <to>
                    <xdr:col>3</xdr:col>
                    <xdr:colOff>373380</xdr:colOff>
                    <xdr:row>51</xdr:row>
                    <xdr:rowOff>30480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60960</xdr:colOff>
                    <xdr:row>47</xdr:row>
                    <xdr:rowOff>68580</xdr:rowOff>
                  </from>
                  <to>
                    <xdr:col>3</xdr:col>
                    <xdr:colOff>327660</xdr:colOff>
                    <xdr:row>48</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106680</xdr:colOff>
                    <xdr:row>22</xdr:row>
                    <xdr:rowOff>30480</xdr:rowOff>
                  </from>
                  <to>
                    <xdr:col>3</xdr:col>
                    <xdr:colOff>449580</xdr:colOff>
                    <xdr:row>22</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114300</xdr:colOff>
                    <xdr:row>31</xdr:row>
                    <xdr:rowOff>30480</xdr:rowOff>
                  </from>
                  <to>
                    <xdr:col>4</xdr:col>
                    <xdr:colOff>22860</xdr:colOff>
                    <xdr:row>32</xdr:row>
                    <xdr:rowOff>15240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22860</xdr:colOff>
                    <xdr:row>29</xdr:row>
                    <xdr:rowOff>60960</xdr:rowOff>
                  </from>
                  <to>
                    <xdr:col>4</xdr:col>
                    <xdr:colOff>190500</xdr:colOff>
                    <xdr:row>29</xdr:row>
                    <xdr:rowOff>243840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4</xdr:col>
                    <xdr:colOff>99060</xdr:colOff>
                    <xdr:row>11</xdr:row>
                    <xdr:rowOff>350520</xdr:rowOff>
                  </from>
                  <to>
                    <xdr:col>5</xdr:col>
                    <xdr:colOff>15240</xdr:colOff>
                    <xdr:row>13</xdr:row>
                    <xdr:rowOff>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4</xdr:col>
                    <xdr:colOff>99060</xdr:colOff>
                    <xdr:row>14</xdr:row>
                    <xdr:rowOff>0</xdr:rowOff>
                  </from>
                  <to>
                    <xdr:col>5</xdr:col>
                    <xdr:colOff>15240</xdr:colOff>
                    <xdr:row>15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46" sqref="C46"/>
    </sheetView>
  </sheetViews>
  <sheetFormatPr baseColWidth="10" defaultRowHeight="13.2" x14ac:dyDescent="0.25"/>
  <sheetData>
    <row r="1" spans="1:1" x14ac:dyDescent="0.25">
      <c r="A1">
        <v>25</v>
      </c>
    </row>
    <row r="2" spans="1:1" x14ac:dyDescent="0.25">
      <c r="A2">
        <v>40</v>
      </c>
    </row>
    <row r="3" spans="1:1" x14ac:dyDescent="0.25">
      <c r="A3">
        <v>55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showGridLines="0" showZeros="0" topLeftCell="B1" zoomScaleNormal="100" zoomScalePageLayoutView="106" workbookViewId="0">
      <selection activeCell="E17" sqref="E17:J17"/>
    </sheetView>
  </sheetViews>
  <sheetFormatPr baseColWidth="10" defaultColWidth="11.5546875" defaultRowHeight="13.2" x14ac:dyDescent="0.25"/>
  <cols>
    <col min="1" max="1" width="0" hidden="1" customWidth="1"/>
    <col min="2" max="2" width="0.44140625" customWidth="1"/>
    <col min="3" max="3" width="3.6640625" customWidth="1"/>
    <col min="4" max="4" width="12.6640625" customWidth="1"/>
    <col min="5" max="5" width="15" customWidth="1"/>
    <col min="6" max="6" width="15.21875" customWidth="1"/>
    <col min="7" max="7" width="3" customWidth="1"/>
    <col min="8" max="8" width="9.44140625" customWidth="1"/>
    <col min="9" max="9" width="3" customWidth="1"/>
    <col min="10" max="10" width="11.109375" customWidth="1"/>
    <col min="11" max="11" width="7.21875" customWidth="1"/>
    <col min="12" max="12" width="4.109375" customWidth="1"/>
    <col min="13" max="13" width="20.6640625" customWidth="1"/>
    <col min="14" max="14" width="4" customWidth="1"/>
  </cols>
  <sheetData>
    <row r="1" spans="1:14" ht="4.8" customHeight="1" x14ac:dyDescent="0.25">
      <c r="A1" s="306"/>
      <c r="B1" s="301"/>
      <c r="C1" s="16"/>
      <c r="D1" s="16"/>
      <c r="E1" s="16"/>
      <c r="F1" s="16"/>
      <c r="G1" s="16"/>
      <c r="H1" s="16"/>
      <c r="I1" s="16"/>
      <c r="J1" s="16"/>
      <c r="K1" s="16"/>
      <c r="L1" s="16"/>
      <c r="M1" s="16"/>
      <c r="N1" s="17"/>
    </row>
    <row r="2" spans="1:14" ht="35.25" customHeight="1" x14ac:dyDescent="0.25">
      <c r="A2" s="258"/>
      <c r="B2" s="56"/>
      <c r="C2" s="649" t="s">
        <v>187</v>
      </c>
      <c r="D2" s="650"/>
      <c r="E2" s="651"/>
      <c r="F2" s="647" t="s">
        <v>312</v>
      </c>
      <c r="G2" s="647"/>
      <c r="H2" s="647"/>
      <c r="I2" s="647"/>
      <c r="J2" s="647"/>
      <c r="K2" s="647"/>
      <c r="L2" s="648"/>
      <c r="M2" s="57" t="s">
        <v>317</v>
      </c>
      <c r="N2" s="19"/>
    </row>
    <row r="3" spans="1:14" ht="33" customHeight="1" x14ac:dyDescent="0.3">
      <c r="A3" s="258"/>
      <c r="B3" s="56"/>
      <c r="C3" s="20"/>
      <c r="D3" s="5" t="s">
        <v>155</v>
      </c>
      <c r="E3" s="334"/>
      <c r="F3" s="20"/>
      <c r="G3" s="20"/>
      <c r="H3" s="20"/>
      <c r="I3" s="20"/>
      <c r="J3" s="20"/>
      <c r="K3" s="20"/>
      <c r="L3" s="20"/>
      <c r="M3" s="59" t="s">
        <v>305</v>
      </c>
      <c r="N3" s="19"/>
    </row>
    <row r="4" spans="1:14" ht="16.5" customHeight="1" x14ac:dyDescent="0.25">
      <c r="A4" s="258"/>
      <c r="B4" s="56"/>
      <c r="C4" s="20"/>
      <c r="D4" s="659" t="s">
        <v>34</v>
      </c>
      <c r="E4" s="659"/>
      <c r="F4" s="659"/>
      <c r="G4" s="337"/>
      <c r="H4" s="20"/>
      <c r="I4" s="20"/>
      <c r="J4" s="60" t="s">
        <v>159</v>
      </c>
      <c r="K4" s="61"/>
      <c r="L4" s="61"/>
      <c r="M4" s="62"/>
      <c r="N4" s="19"/>
    </row>
    <row r="5" spans="1:14" ht="16.5" customHeight="1" x14ac:dyDescent="0.25">
      <c r="A5" s="258"/>
      <c r="B5" s="56"/>
      <c r="C5" s="20"/>
      <c r="D5" s="661"/>
      <c r="E5" s="662"/>
      <c r="F5" s="662"/>
      <c r="G5" s="663"/>
      <c r="H5" s="20"/>
      <c r="I5" s="20"/>
      <c r="J5" s="655"/>
      <c r="K5" s="656"/>
      <c r="L5" s="656"/>
      <c r="M5" s="657"/>
      <c r="N5" s="19"/>
    </row>
    <row r="6" spans="1:14" ht="16.5" customHeight="1" x14ac:dyDescent="0.25">
      <c r="A6" s="258"/>
      <c r="B6" s="56"/>
      <c r="C6" s="20"/>
      <c r="D6" s="664"/>
      <c r="E6" s="665"/>
      <c r="F6" s="665"/>
      <c r="G6" s="666"/>
      <c r="H6" s="20"/>
      <c r="I6" s="20"/>
      <c r="J6" s="658" t="s">
        <v>158</v>
      </c>
      <c r="K6" s="658"/>
      <c r="L6" s="658"/>
      <c r="M6" s="658"/>
      <c r="N6" s="19"/>
    </row>
    <row r="7" spans="1:14" ht="16.5" customHeight="1" x14ac:dyDescent="0.25">
      <c r="A7" s="258"/>
      <c r="B7" s="56"/>
      <c r="C7" s="20"/>
      <c r="D7" s="664"/>
      <c r="E7" s="665"/>
      <c r="F7" s="665"/>
      <c r="G7" s="666"/>
      <c r="H7" s="20"/>
      <c r="I7" s="20"/>
      <c r="J7" s="660" t="s">
        <v>255</v>
      </c>
      <c r="K7" s="660"/>
      <c r="L7" s="660"/>
      <c r="M7" s="660"/>
      <c r="N7" s="19"/>
    </row>
    <row r="8" spans="1:14" ht="17.25" customHeight="1" x14ac:dyDescent="0.3">
      <c r="A8" s="258"/>
      <c r="B8" s="56"/>
      <c r="C8" s="20"/>
      <c r="D8" s="664"/>
      <c r="E8" s="665"/>
      <c r="F8" s="665"/>
      <c r="G8" s="666"/>
      <c r="H8" s="20"/>
      <c r="I8" s="20"/>
      <c r="J8" s="652" t="s">
        <v>156</v>
      </c>
      <c r="K8" s="653"/>
      <c r="L8" s="653"/>
      <c r="M8" s="654"/>
      <c r="N8" s="19"/>
    </row>
    <row r="9" spans="1:14" ht="3.75" customHeight="1" thickBot="1" x14ac:dyDescent="0.3">
      <c r="A9" s="258"/>
      <c r="B9" s="56"/>
      <c r="C9" s="20"/>
      <c r="D9" s="664"/>
      <c r="E9" s="665"/>
      <c r="F9" s="665"/>
      <c r="G9" s="666"/>
      <c r="H9" s="20"/>
      <c r="I9" s="20"/>
      <c r="J9" s="63"/>
      <c r="K9" s="63"/>
      <c r="L9" s="63"/>
      <c r="M9" s="63"/>
      <c r="N9" s="19"/>
    </row>
    <row r="10" spans="1:14" ht="12.75" customHeight="1" x14ac:dyDescent="0.25">
      <c r="A10" s="258"/>
      <c r="B10" s="56"/>
      <c r="C10" s="20"/>
      <c r="D10" s="664"/>
      <c r="E10" s="665"/>
      <c r="F10" s="665"/>
      <c r="G10" s="666"/>
      <c r="H10" s="20"/>
      <c r="I10" s="20"/>
      <c r="J10" s="64" t="s">
        <v>1</v>
      </c>
      <c r="K10" s="65"/>
      <c r="L10" s="65"/>
      <c r="M10" s="66"/>
      <c r="N10" s="19"/>
    </row>
    <row r="11" spans="1:14" ht="8.5500000000000007" customHeight="1" x14ac:dyDescent="0.25">
      <c r="A11" s="258"/>
      <c r="B11" s="56"/>
      <c r="C11" s="20"/>
      <c r="D11" s="664"/>
      <c r="E11" s="665"/>
      <c r="F11" s="665"/>
      <c r="G11" s="666"/>
      <c r="H11" s="56"/>
      <c r="I11" s="20"/>
      <c r="J11" s="673"/>
      <c r="K11" s="674"/>
      <c r="L11" s="674"/>
      <c r="M11" s="675"/>
      <c r="N11" s="19"/>
    </row>
    <row r="12" spans="1:14" ht="12.75" customHeight="1" x14ac:dyDescent="0.25">
      <c r="A12" s="258"/>
      <c r="B12" s="56"/>
      <c r="C12" s="20"/>
      <c r="D12" s="664"/>
      <c r="E12" s="665"/>
      <c r="F12" s="665"/>
      <c r="G12" s="666"/>
      <c r="H12" s="56"/>
      <c r="I12" s="20"/>
      <c r="J12" s="67" t="s">
        <v>133</v>
      </c>
      <c r="K12" s="68"/>
      <c r="L12" s="68"/>
      <c r="M12" s="69"/>
      <c r="N12" s="19"/>
    </row>
    <row r="13" spans="1:14" ht="17.25" customHeight="1" thickBot="1" x14ac:dyDescent="0.3">
      <c r="A13" s="258"/>
      <c r="B13" s="56"/>
      <c r="C13" s="20"/>
      <c r="D13" s="667"/>
      <c r="E13" s="668"/>
      <c r="F13" s="668"/>
      <c r="G13" s="669"/>
      <c r="H13" s="56"/>
      <c r="I13" s="20"/>
      <c r="J13" s="676"/>
      <c r="K13" s="677"/>
      <c r="L13" s="677"/>
      <c r="M13" s="678"/>
      <c r="N13" s="19"/>
    </row>
    <row r="14" spans="1:14" ht="19.5" customHeight="1" x14ac:dyDescent="0.25">
      <c r="A14" s="258"/>
      <c r="B14" s="56"/>
      <c r="C14" s="20"/>
      <c r="D14" s="20"/>
      <c r="E14" s="20"/>
      <c r="F14" s="20"/>
      <c r="G14" s="20"/>
      <c r="H14" s="20"/>
      <c r="I14" s="20"/>
      <c r="J14" s="20"/>
      <c r="K14" s="20"/>
      <c r="L14" s="20"/>
      <c r="M14" s="20"/>
      <c r="N14" s="19"/>
    </row>
    <row r="15" spans="1:14" ht="22.2" customHeight="1" x14ac:dyDescent="0.25">
      <c r="A15" s="258"/>
      <c r="B15" s="70"/>
      <c r="C15" s="71" t="s">
        <v>188</v>
      </c>
      <c r="D15" s="72"/>
      <c r="E15" s="73"/>
      <c r="F15" s="73"/>
      <c r="G15" s="73"/>
      <c r="H15" s="73"/>
      <c r="I15" s="72"/>
      <c r="J15" s="72"/>
      <c r="K15" s="73"/>
      <c r="L15" s="73"/>
      <c r="M15" s="73"/>
      <c r="N15" s="19"/>
    </row>
    <row r="16" spans="1:14" ht="15.75" customHeight="1" x14ac:dyDescent="0.3">
      <c r="A16" s="258"/>
      <c r="B16" s="56"/>
      <c r="C16" s="20"/>
      <c r="D16" s="74"/>
      <c r="E16" s="75" t="s">
        <v>30</v>
      </c>
      <c r="F16" s="54"/>
      <c r="G16" s="54"/>
      <c r="H16" s="54"/>
      <c r="I16" s="20"/>
      <c r="J16" s="20"/>
      <c r="K16" s="670" t="s">
        <v>157</v>
      </c>
      <c r="L16" s="671"/>
      <c r="M16" s="672"/>
      <c r="N16" s="395"/>
    </row>
    <row r="17" spans="1:14" ht="16.2" customHeight="1" x14ac:dyDescent="0.25">
      <c r="A17" s="258"/>
      <c r="B17" s="56"/>
      <c r="C17" s="20"/>
      <c r="D17" s="76" t="s">
        <v>189</v>
      </c>
      <c r="E17" s="627"/>
      <c r="F17" s="632"/>
      <c r="G17" s="632"/>
      <c r="H17" s="632"/>
      <c r="I17" s="632"/>
      <c r="J17" s="679"/>
      <c r="K17" s="627"/>
      <c r="L17" s="628"/>
      <c r="M17" s="633"/>
      <c r="N17" s="19"/>
    </row>
    <row r="18" spans="1:14" ht="12.3" customHeight="1" x14ac:dyDescent="0.25">
      <c r="A18" s="258"/>
      <c r="B18" s="56"/>
      <c r="C18" s="20"/>
      <c r="D18" s="77"/>
      <c r="E18" s="75" t="s">
        <v>2</v>
      </c>
      <c r="F18" s="54"/>
      <c r="G18" s="54"/>
      <c r="H18" s="54"/>
      <c r="I18" s="20"/>
      <c r="J18" s="20"/>
      <c r="K18" s="54"/>
      <c r="L18" s="54"/>
      <c r="M18" s="55"/>
      <c r="N18" s="19"/>
    </row>
    <row r="19" spans="1:14" ht="16.2" customHeight="1" x14ac:dyDescent="0.25">
      <c r="A19" s="258"/>
      <c r="B19" s="56"/>
      <c r="C19" s="20"/>
      <c r="D19" s="77"/>
      <c r="E19" s="627"/>
      <c r="F19" s="628"/>
      <c r="G19" s="628"/>
      <c r="H19" s="628"/>
      <c r="I19" s="628"/>
      <c r="J19" s="628"/>
      <c r="K19" s="628"/>
      <c r="L19" s="628"/>
      <c r="M19" s="633"/>
      <c r="N19" s="19"/>
    </row>
    <row r="20" spans="1:14" x14ac:dyDescent="0.25">
      <c r="A20" s="258"/>
      <c r="B20" s="56"/>
      <c r="C20" s="20"/>
      <c r="D20" s="77"/>
      <c r="E20" s="75" t="s">
        <v>3</v>
      </c>
      <c r="F20" s="54"/>
      <c r="G20" s="54"/>
      <c r="H20" s="55"/>
      <c r="I20" s="75" t="s">
        <v>4</v>
      </c>
      <c r="J20" s="78"/>
      <c r="K20" s="54"/>
      <c r="L20" s="54"/>
      <c r="M20" s="55"/>
      <c r="N20" s="19"/>
    </row>
    <row r="21" spans="1:14" ht="16.2" customHeight="1" x14ac:dyDescent="0.25">
      <c r="A21" s="258"/>
      <c r="B21" s="56"/>
      <c r="C21" s="58"/>
      <c r="D21" s="79"/>
      <c r="E21" s="627"/>
      <c r="F21" s="628"/>
      <c r="G21" s="628"/>
      <c r="H21" s="633"/>
      <c r="I21" s="627"/>
      <c r="J21" s="628"/>
      <c r="K21" s="628"/>
      <c r="L21" s="628"/>
      <c r="M21" s="633"/>
      <c r="N21" s="19"/>
    </row>
    <row r="22" spans="1:14" x14ac:dyDescent="0.25">
      <c r="A22" s="258"/>
      <c r="B22" s="56"/>
      <c r="C22" s="20"/>
      <c r="D22" s="74"/>
      <c r="E22" s="75" t="s">
        <v>5</v>
      </c>
      <c r="F22" s="54"/>
      <c r="G22" s="54"/>
      <c r="H22" s="55"/>
      <c r="I22" s="629" t="s">
        <v>150</v>
      </c>
      <c r="J22" s="630"/>
      <c r="K22" s="54"/>
      <c r="L22" s="54"/>
      <c r="M22" s="55"/>
      <c r="N22" s="19"/>
    </row>
    <row r="23" spans="1:14" ht="16.2" customHeight="1" x14ac:dyDescent="0.3">
      <c r="A23" s="258"/>
      <c r="B23" s="56"/>
      <c r="C23" s="20"/>
      <c r="D23" s="76" t="s">
        <v>190</v>
      </c>
      <c r="E23" s="627"/>
      <c r="F23" s="628"/>
      <c r="G23" s="628"/>
      <c r="H23" s="633"/>
      <c r="I23" s="627"/>
      <c r="J23" s="628"/>
      <c r="K23" s="628"/>
      <c r="L23" s="628"/>
      <c r="M23" s="633"/>
      <c r="N23" s="19"/>
    </row>
    <row r="24" spans="1:14" x14ac:dyDescent="0.25">
      <c r="A24" s="258"/>
      <c r="B24" s="56"/>
      <c r="C24" s="20"/>
      <c r="D24" s="77"/>
      <c r="E24" s="75" t="s">
        <v>2</v>
      </c>
      <c r="F24" s="54"/>
      <c r="G24" s="54"/>
      <c r="H24" s="55"/>
      <c r="I24" s="629" t="s">
        <v>4</v>
      </c>
      <c r="J24" s="630"/>
      <c r="K24" s="54"/>
      <c r="L24" s="54"/>
      <c r="M24" s="55"/>
      <c r="N24" s="19"/>
    </row>
    <row r="25" spans="1:14" ht="16.2" customHeight="1" x14ac:dyDescent="0.25">
      <c r="A25" s="258"/>
      <c r="B25" s="56"/>
      <c r="C25" s="20"/>
      <c r="D25" s="80"/>
      <c r="E25" s="627"/>
      <c r="F25" s="628"/>
      <c r="G25" s="646"/>
      <c r="H25" s="633"/>
      <c r="I25" s="632"/>
      <c r="J25" s="628"/>
      <c r="K25" s="628"/>
      <c r="L25" s="628"/>
      <c r="M25" s="633"/>
      <c r="N25" s="19"/>
    </row>
    <row r="26" spans="1:14" ht="12.75" customHeight="1" x14ac:dyDescent="0.25">
      <c r="A26" s="258"/>
      <c r="B26" s="56"/>
      <c r="C26" s="20"/>
      <c r="D26" s="77"/>
      <c r="E26" s="629" t="s">
        <v>151</v>
      </c>
      <c r="F26" s="630"/>
      <c r="G26" s="630"/>
      <c r="H26" s="630"/>
      <c r="I26" s="630"/>
      <c r="J26" s="630"/>
      <c r="K26" s="54"/>
      <c r="L26" s="54"/>
      <c r="M26" s="55"/>
      <c r="N26" s="19"/>
    </row>
    <row r="27" spans="1:14" ht="15.75" customHeight="1" x14ac:dyDescent="0.25">
      <c r="A27" s="258"/>
      <c r="B27" s="56"/>
      <c r="C27" s="20"/>
      <c r="D27" s="81" t="s">
        <v>191</v>
      </c>
      <c r="E27" s="627"/>
      <c r="F27" s="628"/>
      <c r="G27" s="628"/>
      <c r="H27" s="628"/>
      <c r="I27" s="628"/>
      <c r="J27" s="628"/>
      <c r="K27" s="628"/>
      <c r="L27" s="628"/>
      <c r="M27" s="633"/>
      <c r="N27" s="19"/>
    </row>
    <row r="28" spans="1:14" ht="10.5" customHeight="1" x14ac:dyDescent="0.25">
      <c r="A28" s="258"/>
      <c r="B28" s="56"/>
      <c r="C28" s="20"/>
      <c r="D28" s="54"/>
      <c r="E28" s="187"/>
      <c r="F28" s="54"/>
      <c r="G28" s="54"/>
      <c r="H28" s="54"/>
      <c r="I28" s="54"/>
      <c r="J28" s="54"/>
      <c r="K28" s="54"/>
      <c r="L28" s="54"/>
      <c r="M28" s="54"/>
      <c r="N28" s="19"/>
    </row>
    <row r="29" spans="1:14" ht="23.1" customHeight="1" x14ac:dyDescent="0.25">
      <c r="A29" s="258"/>
      <c r="B29" s="56"/>
      <c r="C29" s="71" t="s">
        <v>7</v>
      </c>
      <c r="D29" s="30"/>
      <c r="E29" s="30"/>
      <c r="F29" s="30"/>
      <c r="G29" s="30"/>
      <c r="H29" s="30"/>
      <c r="I29" s="30"/>
      <c r="J29" s="30"/>
      <c r="K29" s="30"/>
      <c r="L29" s="30"/>
      <c r="M29" s="30"/>
      <c r="N29" s="206"/>
    </row>
    <row r="30" spans="1:14" ht="13.8" customHeight="1" x14ac:dyDescent="0.25">
      <c r="A30" s="258"/>
      <c r="B30" s="56"/>
      <c r="C30" s="20"/>
      <c r="D30" s="53"/>
      <c r="E30" s="54"/>
      <c r="F30" s="54"/>
      <c r="G30" s="54"/>
      <c r="H30" s="54"/>
      <c r="I30" s="639" t="s">
        <v>8</v>
      </c>
      <c r="J30" s="639"/>
      <c r="K30" s="639"/>
      <c r="L30" s="340"/>
      <c r="M30" s="340" t="s">
        <v>8</v>
      </c>
      <c r="N30" s="19"/>
    </row>
    <row r="31" spans="1:14" s="84" customFormat="1" ht="22.8" customHeight="1" x14ac:dyDescent="0.25">
      <c r="A31" s="396"/>
      <c r="B31" s="85"/>
      <c r="C31" s="86" t="s">
        <v>154</v>
      </c>
      <c r="D31" s="642" t="s">
        <v>271</v>
      </c>
      <c r="E31" s="643"/>
      <c r="F31" s="643"/>
      <c r="G31" s="643"/>
      <c r="H31" s="643"/>
      <c r="I31" s="624">
        <f>Seite4!H8</f>
        <v>0</v>
      </c>
      <c r="J31" s="625"/>
      <c r="K31" s="626"/>
      <c r="L31" s="87"/>
      <c r="M31" s="338"/>
      <c r="N31" s="397"/>
    </row>
    <row r="32" spans="1:14" s="84" customFormat="1" ht="14.25" customHeight="1" x14ac:dyDescent="0.25">
      <c r="A32" s="396"/>
      <c r="B32" s="85"/>
      <c r="C32" s="88"/>
      <c r="D32" s="642"/>
      <c r="E32" s="643"/>
      <c r="F32" s="643"/>
      <c r="G32" s="643"/>
      <c r="H32" s="643"/>
      <c r="I32" s="89"/>
      <c r="J32" s="90"/>
      <c r="K32" s="90"/>
      <c r="L32" s="87"/>
      <c r="M32" s="91"/>
      <c r="N32" s="398"/>
    </row>
    <row r="33" spans="1:14" s="84" customFormat="1" ht="22.8" customHeight="1" x14ac:dyDescent="0.25">
      <c r="A33" s="396"/>
      <c r="B33" s="85"/>
      <c r="C33" s="88"/>
      <c r="D33" s="92" t="s">
        <v>163</v>
      </c>
      <c r="E33" s="90"/>
      <c r="F33" s="90"/>
      <c r="G33" s="90"/>
      <c r="H33" s="90"/>
      <c r="I33" s="624">
        <f>Seite3!P35</f>
        <v>0</v>
      </c>
      <c r="J33" s="640"/>
      <c r="K33" s="641"/>
      <c r="L33" s="87"/>
      <c r="M33" s="93"/>
      <c r="N33" s="398"/>
    </row>
    <row r="34" spans="1:14" s="84" customFormat="1" ht="5.25" customHeight="1" x14ac:dyDescent="0.25">
      <c r="A34" s="396"/>
      <c r="B34" s="85"/>
      <c r="C34" s="88"/>
      <c r="D34" s="92"/>
      <c r="E34" s="90"/>
      <c r="F34" s="90"/>
      <c r="G34" s="90"/>
      <c r="H34" s="90"/>
      <c r="I34" s="509"/>
      <c r="J34" s="509"/>
      <c r="K34" s="509"/>
      <c r="L34" s="87"/>
      <c r="M34" s="509"/>
      <c r="N34" s="398"/>
    </row>
    <row r="35" spans="1:14" ht="3.3" customHeight="1" x14ac:dyDescent="0.25">
      <c r="A35" s="258"/>
      <c r="B35" s="82"/>
      <c r="C35" s="79"/>
      <c r="D35" s="82"/>
      <c r="E35" s="30"/>
      <c r="F35" s="30"/>
      <c r="G35" s="30"/>
      <c r="H35" s="30"/>
      <c r="I35" s="30"/>
      <c r="J35" s="30"/>
      <c r="K35" s="30"/>
      <c r="L35" s="30"/>
      <c r="M35" s="30"/>
      <c r="N35" s="206"/>
    </row>
    <row r="36" spans="1:14" ht="12" customHeight="1" x14ac:dyDescent="0.25">
      <c r="A36" s="258"/>
      <c r="B36" s="56"/>
      <c r="C36" s="20"/>
      <c r="D36" s="20"/>
      <c r="E36" s="20"/>
      <c r="F36" s="20"/>
      <c r="G36" s="20"/>
      <c r="H36" s="20"/>
      <c r="I36" s="20"/>
      <c r="J36" s="20"/>
      <c r="K36" s="54"/>
      <c r="L36" s="20"/>
      <c r="M36" s="54"/>
      <c r="N36" s="19"/>
    </row>
    <row r="37" spans="1:14" ht="23.1" customHeight="1" x14ac:dyDescent="0.25">
      <c r="A37" s="258"/>
      <c r="B37" s="56"/>
      <c r="C37" s="638" t="s">
        <v>6</v>
      </c>
      <c r="D37" s="638"/>
      <c r="E37" s="638"/>
      <c r="F37" s="638"/>
      <c r="G37" s="638"/>
      <c r="H37" s="638"/>
      <c r="I37" s="341"/>
      <c r="J37" s="30"/>
      <c r="K37" s="20"/>
      <c r="L37" s="30"/>
      <c r="M37" s="20"/>
      <c r="N37" s="19"/>
    </row>
    <row r="38" spans="1:14" x14ac:dyDescent="0.25">
      <c r="A38" s="258"/>
      <c r="B38" s="56"/>
      <c r="C38" s="20"/>
      <c r="D38" s="75" t="s">
        <v>9</v>
      </c>
      <c r="E38" s="54"/>
      <c r="F38" s="54"/>
      <c r="G38" s="54"/>
      <c r="H38" s="54"/>
      <c r="I38" s="54"/>
      <c r="J38" s="54"/>
      <c r="K38" s="94"/>
      <c r="L38" s="630" t="s">
        <v>10</v>
      </c>
      <c r="M38" s="631"/>
      <c r="N38" s="19"/>
    </row>
    <row r="39" spans="1:14" ht="16.2" customHeight="1" x14ac:dyDescent="0.25">
      <c r="A39" s="258"/>
      <c r="B39" s="56"/>
      <c r="C39" s="20"/>
      <c r="D39" s="627"/>
      <c r="E39" s="628"/>
      <c r="F39" s="628"/>
      <c r="G39" s="628"/>
      <c r="H39" s="628"/>
      <c r="I39" s="628"/>
      <c r="J39" s="628"/>
      <c r="K39" s="633"/>
      <c r="L39" s="644"/>
      <c r="M39" s="645"/>
      <c r="N39" s="19"/>
    </row>
    <row r="40" spans="1:14" x14ac:dyDescent="0.25">
      <c r="A40" s="258"/>
      <c r="B40" s="56"/>
      <c r="C40" s="20"/>
      <c r="D40" s="95" t="s">
        <v>11</v>
      </c>
      <c r="E40" s="20"/>
      <c r="F40" s="20"/>
      <c r="G40" s="20"/>
      <c r="H40" s="20"/>
      <c r="I40" s="20"/>
      <c r="J40" s="20"/>
      <c r="K40" s="95" t="s">
        <v>12</v>
      </c>
      <c r="L40" s="96"/>
      <c r="M40" s="58"/>
      <c r="N40" s="19"/>
    </row>
    <row r="41" spans="1:14" ht="16.2" customHeight="1" x14ac:dyDescent="0.25">
      <c r="A41" s="258"/>
      <c r="B41" s="56"/>
      <c r="C41" s="20"/>
      <c r="D41" s="97" t="s">
        <v>32</v>
      </c>
      <c r="E41" s="20"/>
      <c r="F41" s="90" t="s">
        <v>33</v>
      </c>
      <c r="G41" s="20"/>
      <c r="H41" s="20"/>
      <c r="I41" s="20"/>
      <c r="J41" s="20"/>
      <c r="K41" s="627"/>
      <c r="L41" s="628"/>
      <c r="M41" s="633"/>
      <c r="N41" s="19"/>
    </row>
    <row r="42" spans="1:14" x14ac:dyDescent="0.25">
      <c r="A42" s="258"/>
      <c r="B42" s="56"/>
      <c r="C42" s="20"/>
      <c r="D42" s="75" t="s">
        <v>13</v>
      </c>
      <c r="E42" s="78"/>
      <c r="F42" s="94"/>
      <c r="G42" s="629" t="s">
        <v>14</v>
      </c>
      <c r="H42" s="630"/>
      <c r="I42" s="631"/>
      <c r="J42" s="94" t="s">
        <v>15</v>
      </c>
      <c r="K42" s="96" t="s">
        <v>16</v>
      </c>
      <c r="L42" s="96"/>
      <c r="M42" s="58"/>
      <c r="N42" s="19"/>
    </row>
    <row r="43" spans="1:14" ht="16.2" customHeight="1" x14ac:dyDescent="0.25">
      <c r="A43" s="258"/>
      <c r="B43" s="56"/>
      <c r="C43" s="20"/>
      <c r="D43" s="627"/>
      <c r="E43" s="628"/>
      <c r="F43" s="633"/>
      <c r="G43" s="632"/>
      <c r="H43" s="628"/>
      <c r="I43" s="633"/>
      <c r="J43" s="428"/>
      <c r="K43" s="632"/>
      <c r="L43" s="628"/>
      <c r="M43" s="633"/>
      <c r="N43" s="19"/>
    </row>
    <row r="44" spans="1:14" x14ac:dyDescent="0.25">
      <c r="A44" s="258"/>
      <c r="B44" s="56"/>
      <c r="C44" s="20"/>
      <c r="D44" s="95" t="s">
        <v>17</v>
      </c>
      <c r="E44" s="20"/>
      <c r="F44" s="20"/>
      <c r="G44" s="20"/>
      <c r="H44" s="75" t="s">
        <v>31</v>
      </c>
      <c r="I44" s="98"/>
      <c r="J44" s="98"/>
      <c r="K44" s="98"/>
      <c r="L44" s="98"/>
      <c r="M44" s="99"/>
      <c r="N44" s="19"/>
    </row>
    <row r="45" spans="1:14" ht="16.2" customHeight="1" x14ac:dyDescent="0.25">
      <c r="A45" s="258"/>
      <c r="B45" s="56"/>
      <c r="C45" s="20"/>
      <c r="D45" s="95" t="s">
        <v>18</v>
      </c>
      <c r="E45" s="20"/>
      <c r="F45" s="20"/>
      <c r="G45" s="20"/>
      <c r="H45" s="634" t="s">
        <v>20</v>
      </c>
      <c r="I45" s="635"/>
      <c r="J45" s="635"/>
      <c r="K45" s="635"/>
      <c r="L45" s="635"/>
      <c r="M45" s="429"/>
      <c r="N45" s="19"/>
    </row>
    <row r="46" spans="1:14" ht="16.5" customHeight="1" x14ac:dyDescent="0.25">
      <c r="A46" s="258"/>
      <c r="B46" s="56"/>
      <c r="C46" s="20"/>
      <c r="D46" s="75" t="s">
        <v>21</v>
      </c>
      <c r="E46" s="54"/>
      <c r="F46" s="54"/>
      <c r="G46" s="54"/>
      <c r="H46" s="54"/>
      <c r="I46" s="54"/>
      <c r="J46" s="54"/>
      <c r="K46" s="75" t="s">
        <v>19</v>
      </c>
      <c r="L46" s="78"/>
      <c r="M46" s="58"/>
      <c r="N46" s="19"/>
    </row>
    <row r="47" spans="1:14" ht="16.2" customHeight="1" x14ac:dyDescent="0.25">
      <c r="A47" s="258"/>
      <c r="B47" s="82"/>
      <c r="C47" s="30"/>
      <c r="D47" s="627"/>
      <c r="E47" s="628"/>
      <c r="F47" s="628"/>
      <c r="G47" s="628"/>
      <c r="H47" s="628"/>
      <c r="I47" s="628"/>
      <c r="J47" s="633"/>
      <c r="K47" s="627"/>
      <c r="L47" s="628"/>
      <c r="M47" s="100" t="s">
        <v>22</v>
      </c>
      <c r="N47" s="206"/>
    </row>
    <row r="48" spans="1:14" ht="10.5" customHeight="1" x14ac:dyDescent="0.25">
      <c r="A48" s="258"/>
      <c r="B48" s="56"/>
      <c r="C48" s="20"/>
      <c r="D48" s="227"/>
      <c r="E48" s="227"/>
      <c r="F48" s="227"/>
      <c r="G48" s="227"/>
      <c r="H48" s="227"/>
      <c r="I48" s="227"/>
      <c r="J48" s="227"/>
      <c r="K48" s="227"/>
      <c r="L48" s="227"/>
      <c r="M48" s="227"/>
      <c r="N48" s="19"/>
    </row>
    <row r="49" spans="1:14" ht="23.1" customHeight="1" x14ac:dyDescent="0.25">
      <c r="A49" s="258"/>
      <c r="B49" s="56"/>
      <c r="C49" s="638" t="s">
        <v>23</v>
      </c>
      <c r="D49" s="638"/>
      <c r="E49" s="638"/>
      <c r="F49" s="638"/>
      <c r="G49" s="638"/>
      <c r="H49" s="638"/>
      <c r="I49" s="341"/>
      <c r="J49" s="101"/>
      <c r="K49" s="20"/>
      <c r="L49" s="20"/>
      <c r="M49" s="20"/>
      <c r="N49" s="19"/>
    </row>
    <row r="50" spans="1:14" x14ac:dyDescent="0.25">
      <c r="A50" s="258"/>
      <c r="B50" s="56"/>
      <c r="C50" s="20"/>
      <c r="D50" s="53"/>
      <c r="E50" s="336" t="s">
        <v>24</v>
      </c>
      <c r="F50" s="54"/>
      <c r="G50" s="78" t="s">
        <v>25</v>
      </c>
      <c r="H50" s="78"/>
      <c r="I50" s="78"/>
      <c r="J50" s="54"/>
      <c r="K50" s="54"/>
      <c r="L50" s="54"/>
      <c r="M50" s="54"/>
      <c r="N50" s="394"/>
    </row>
    <row r="51" spans="1:14" ht="16.2" customHeight="1" x14ac:dyDescent="0.3">
      <c r="A51" s="258"/>
      <c r="B51" s="56"/>
      <c r="C51" s="20"/>
      <c r="D51" s="102"/>
      <c r="E51" s="430"/>
      <c r="F51" s="577"/>
      <c r="G51" s="20"/>
      <c r="H51" s="96" t="s">
        <v>108</v>
      </c>
      <c r="I51" s="20"/>
      <c r="J51" s="96" t="s">
        <v>109</v>
      </c>
      <c r="K51" s="20"/>
      <c r="L51" s="20"/>
      <c r="M51" s="96"/>
      <c r="N51" s="19"/>
    </row>
    <row r="52" spans="1:14" x14ac:dyDescent="0.25">
      <c r="A52" s="258"/>
      <c r="B52" s="56"/>
      <c r="C52" s="20"/>
      <c r="D52" s="82"/>
      <c r="E52" s="30"/>
      <c r="F52" s="30"/>
      <c r="G52" s="30"/>
      <c r="H52" s="30"/>
      <c r="I52" s="30"/>
      <c r="J52" s="30"/>
      <c r="K52" s="30"/>
      <c r="L52" s="30"/>
      <c r="M52" s="30"/>
      <c r="N52" s="206"/>
    </row>
    <row r="53" spans="1:14" x14ac:dyDescent="0.25">
      <c r="A53" s="258"/>
      <c r="B53" s="56"/>
      <c r="C53" s="20"/>
      <c r="D53" s="75" t="s">
        <v>26</v>
      </c>
      <c r="E53" s="20"/>
      <c r="F53" s="20"/>
      <c r="G53" s="20"/>
      <c r="H53" s="20"/>
      <c r="I53" s="20"/>
      <c r="J53" s="20"/>
      <c r="K53" s="20"/>
      <c r="L53" s="20"/>
      <c r="M53" s="20"/>
      <c r="N53" s="19"/>
    </row>
    <row r="54" spans="1:14" ht="18.75" customHeight="1" x14ac:dyDescent="0.25">
      <c r="A54" s="258"/>
      <c r="B54" s="56"/>
      <c r="C54" s="20"/>
      <c r="D54" s="620"/>
      <c r="E54" s="621"/>
      <c r="F54" s="103"/>
      <c r="G54" s="103"/>
      <c r="H54" s="30"/>
      <c r="I54" s="30"/>
      <c r="J54" s="30"/>
      <c r="K54" s="30"/>
      <c r="L54" s="30"/>
      <c r="M54" s="30"/>
      <c r="N54" s="206"/>
    </row>
    <row r="55" spans="1:14" ht="16.5" customHeight="1" x14ac:dyDescent="0.25">
      <c r="A55" s="258"/>
      <c r="B55" s="56"/>
      <c r="C55" s="20"/>
      <c r="D55" s="75" t="s">
        <v>27</v>
      </c>
      <c r="E55" s="20"/>
      <c r="F55" s="20"/>
      <c r="G55" s="20"/>
      <c r="H55" s="20"/>
      <c r="I55" s="20"/>
      <c r="J55" s="20"/>
      <c r="K55" s="20"/>
      <c r="L55" s="20"/>
      <c r="M55" s="20"/>
      <c r="N55" s="19"/>
    </row>
    <row r="56" spans="1:14" ht="16.2" customHeight="1" x14ac:dyDescent="0.25">
      <c r="A56" s="258"/>
      <c r="B56" s="56"/>
      <c r="C56" s="20"/>
      <c r="D56" s="104"/>
      <c r="E56" s="616" t="s">
        <v>28</v>
      </c>
      <c r="F56" s="616"/>
      <c r="G56" s="339"/>
      <c r="H56" s="617"/>
      <c r="I56" s="618"/>
      <c r="J56" s="618"/>
      <c r="K56" s="618"/>
      <c r="L56" s="618"/>
      <c r="M56" s="619"/>
      <c r="N56" s="19"/>
    </row>
    <row r="57" spans="1:14" ht="5.0999999999999996" customHeight="1" x14ac:dyDescent="0.25">
      <c r="A57" s="258"/>
      <c r="B57" s="56"/>
      <c r="C57" s="20"/>
      <c r="D57" s="56"/>
      <c r="E57" s="20"/>
      <c r="F57" s="20"/>
      <c r="G57" s="20"/>
      <c r="H57" s="20"/>
      <c r="I57" s="20"/>
      <c r="J57" s="20"/>
      <c r="K57" s="20"/>
      <c r="L57" s="20"/>
      <c r="M57" s="20"/>
      <c r="N57" s="19"/>
    </row>
    <row r="58" spans="1:14" ht="16.2" customHeight="1" x14ac:dyDescent="0.25">
      <c r="A58" s="258"/>
      <c r="B58" s="56"/>
      <c r="C58" s="58"/>
      <c r="D58" s="20"/>
      <c r="E58" s="20"/>
      <c r="F58" s="20"/>
      <c r="G58" s="20"/>
      <c r="H58" s="622" t="s">
        <v>29</v>
      </c>
      <c r="I58" s="622"/>
      <c r="J58" s="622"/>
      <c r="K58" s="623"/>
      <c r="L58" s="636"/>
      <c r="M58" s="637"/>
      <c r="N58" s="19"/>
    </row>
    <row r="59" spans="1:14" ht="3.75" customHeight="1" thickBot="1" x14ac:dyDescent="0.3">
      <c r="A59" s="320"/>
      <c r="B59" s="399"/>
      <c r="C59" s="400"/>
      <c r="D59" s="51"/>
      <c r="E59" s="51"/>
      <c r="F59" s="51"/>
      <c r="G59" s="51"/>
      <c r="H59" s="51"/>
      <c r="I59" s="51"/>
      <c r="J59" s="51"/>
      <c r="K59" s="51"/>
      <c r="L59" s="51"/>
      <c r="M59" s="51"/>
      <c r="N59" s="52"/>
    </row>
  </sheetData>
  <sheetProtection algorithmName="SHA-512" hashValue="oGGH9KqOYJPigZBvRMisiWEV1qEDb2K5Fdveu+3sI0kJjTfchyt9qKRzGBE0zINmu9woQXWySfv0TAQvmd2+gA==" saltValue="+q1rEcS6gY9jpLrM8mz5Fw==" spinCount="100000" sheet="1" selectLockedCells="1"/>
  <mergeCells count="47">
    <mergeCell ref="E19:M19"/>
    <mergeCell ref="F2:L2"/>
    <mergeCell ref="C2:E2"/>
    <mergeCell ref="J8:M8"/>
    <mergeCell ref="J5:M5"/>
    <mergeCell ref="J6:M6"/>
    <mergeCell ref="D4:F4"/>
    <mergeCell ref="J7:M7"/>
    <mergeCell ref="D5:G5"/>
    <mergeCell ref="D6:G13"/>
    <mergeCell ref="K16:M16"/>
    <mergeCell ref="K17:M17"/>
    <mergeCell ref="J11:M11"/>
    <mergeCell ref="J13:M13"/>
    <mergeCell ref="E17:J17"/>
    <mergeCell ref="D47:J47"/>
    <mergeCell ref="K41:M41"/>
    <mergeCell ref="E21:H21"/>
    <mergeCell ref="I30:K30"/>
    <mergeCell ref="I33:K33"/>
    <mergeCell ref="D31:H32"/>
    <mergeCell ref="L39:M39"/>
    <mergeCell ref="I22:J22"/>
    <mergeCell ref="I24:J24"/>
    <mergeCell ref="E23:H23"/>
    <mergeCell ref="E25:H25"/>
    <mergeCell ref="I25:M25"/>
    <mergeCell ref="E27:M27"/>
    <mergeCell ref="I23:M23"/>
    <mergeCell ref="E26:J26"/>
    <mergeCell ref="I21:M21"/>
    <mergeCell ref="E56:F56"/>
    <mergeCell ref="H56:M56"/>
    <mergeCell ref="D54:E54"/>
    <mergeCell ref="H58:K58"/>
    <mergeCell ref="I31:K31"/>
    <mergeCell ref="K47:L47"/>
    <mergeCell ref="G42:I42"/>
    <mergeCell ref="G43:I43"/>
    <mergeCell ref="H45:L45"/>
    <mergeCell ref="L58:M58"/>
    <mergeCell ref="C49:H49"/>
    <mergeCell ref="K43:M43"/>
    <mergeCell ref="D43:F43"/>
    <mergeCell ref="L38:M38"/>
    <mergeCell ref="C37:H37"/>
    <mergeCell ref="D39:K39"/>
  </mergeCells>
  <phoneticPr fontId="3" type="noConversion"/>
  <pageMargins left="0.7" right="0.7" top="0.75" bottom="0.75" header="0.3" footer="0.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182880</xdr:colOff>
                    <xdr:row>5</xdr:row>
                    <xdr:rowOff>213360</xdr:rowOff>
                  </from>
                  <to>
                    <xdr:col>12</xdr:col>
                    <xdr:colOff>213360</xdr:colOff>
                    <xdr:row>7</xdr:row>
                    <xdr:rowOff>30480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792480</xdr:colOff>
                    <xdr:row>39</xdr:row>
                    <xdr:rowOff>152400</xdr:rowOff>
                  </from>
                  <to>
                    <xdr:col>5</xdr:col>
                    <xdr:colOff>114300</xdr:colOff>
                    <xdr:row>41</xdr:row>
                    <xdr:rowOff>15240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38100</xdr:colOff>
                    <xdr:row>39</xdr:row>
                    <xdr:rowOff>144780</xdr:rowOff>
                  </from>
                  <to>
                    <xdr:col>3</xdr:col>
                    <xdr:colOff>342900</xdr:colOff>
                    <xdr:row>41</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30480</xdr:colOff>
                    <xdr:row>43</xdr:row>
                    <xdr:rowOff>144780</xdr:rowOff>
                  </from>
                  <to>
                    <xdr:col>5</xdr:col>
                    <xdr:colOff>365760</xdr:colOff>
                    <xdr:row>45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556260</xdr:colOff>
                    <xdr:row>43</xdr:row>
                    <xdr:rowOff>144780</xdr:rowOff>
                  </from>
                  <to>
                    <xdr:col>5</xdr:col>
                    <xdr:colOff>1013460</xdr:colOff>
                    <xdr:row>45</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0</xdr:colOff>
                    <xdr:row>49</xdr:row>
                    <xdr:rowOff>152400</xdr:rowOff>
                  </from>
                  <to>
                    <xdr:col>4</xdr:col>
                    <xdr:colOff>15240</xdr:colOff>
                    <xdr:row>51</xdr:row>
                    <xdr:rowOff>22860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243840</xdr:colOff>
                    <xdr:row>53</xdr:row>
                    <xdr:rowOff>15240</xdr:rowOff>
                  </from>
                  <to>
                    <xdr:col>4</xdr:col>
                    <xdr:colOff>853440</xdr:colOff>
                    <xdr:row>54</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4</xdr:col>
                    <xdr:colOff>982980</xdr:colOff>
                    <xdr:row>53</xdr:row>
                    <xdr:rowOff>15240</xdr:rowOff>
                  </from>
                  <to>
                    <xdr:col>6</xdr:col>
                    <xdr:colOff>53340</xdr:colOff>
                    <xdr:row>54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0</xdr:colOff>
                    <xdr:row>54</xdr:row>
                    <xdr:rowOff>190500</xdr:rowOff>
                  </from>
                  <to>
                    <xdr:col>4</xdr:col>
                    <xdr:colOff>289560</xdr:colOff>
                    <xdr:row>56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xdr:col>
                    <xdr:colOff>0</xdr:colOff>
                    <xdr:row>56</xdr:row>
                    <xdr:rowOff>60960</xdr:rowOff>
                  </from>
                  <to>
                    <xdr:col>4</xdr:col>
                    <xdr:colOff>60960</xdr:colOff>
                    <xdr:row>58</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76200</xdr:colOff>
                    <xdr:row>56</xdr:row>
                    <xdr:rowOff>60960</xdr:rowOff>
                  </from>
                  <to>
                    <xdr:col>5</xdr:col>
                    <xdr:colOff>510540</xdr:colOff>
                    <xdr:row>58</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0</xdr:colOff>
                    <xdr:row>50</xdr:row>
                    <xdr:rowOff>15240</xdr:rowOff>
                  </from>
                  <to>
                    <xdr:col>7</xdr:col>
                    <xdr:colOff>114300</xdr:colOff>
                    <xdr:row>51</xdr:row>
                    <xdr:rowOff>22860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8</xdr:col>
                    <xdr:colOff>30480</xdr:colOff>
                    <xdr:row>50</xdr:row>
                    <xdr:rowOff>22860</xdr:rowOff>
                  </from>
                  <to>
                    <xdr:col>9</xdr:col>
                    <xdr:colOff>144780</xdr:colOff>
                    <xdr:row>51</xdr:row>
                    <xdr:rowOff>30480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5</xdr:col>
                    <xdr:colOff>175260</xdr:colOff>
                    <xdr:row>50</xdr:row>
                    <xdr:rowOff>22860</xdr:rowOff>
                  </from>
                  <to>
                    <xdr:col>6</xdr:col>
                    <xdr:colOff>30480</xdr:colOff>
                    <xdr:row>51</xdr:row>
                    <xdr:rowOff>38100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3</xdr:col>
                    <xdr:colOff>381000</xdr:colOff>
                    <xdr:row>1</xdr:row>
                    <xdr:rowOff>0</xdr:rowOff>
                  </from>
                  <to>
                    <xdr:col>3</xdr:col>
                    <xdr:colOff>647700</xdr:colOff>
                    <xdr:row>1</xdr:row>
                    <xdr:rowOff>220980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2</xdr:col>
                    <xdr:colOff>106680</xdr:colOff>
                    <xdr:row>1</xdr:row>
                    <xdr:rowOff>190500</xdr:rowOff>
                  </from>
                  <to>
                    <xdr:col>3</xdr:col>
                    <xdr:colOff>91440</xdr:colOff>
                    <xdr:row>1</xdr:row>
                    <xdr:rowOff>403860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'Adressen Bew.'!$A$1:$A$11</xm:f>
          </x14:formula1>
          <xm:sqref>D6:G13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election activeCell="A2" sqref="A2"/>
    </sheetView>
  </sheetViews>
  <sheetFormatPr baseColWidth="10" defaultRowHeight="13.2" x14ac:dyDescent="0.25"/>
  <cols>
    <col min="1" max="1" width="23" customWidth="1"/>
  </cols>
  <sheetData>
    <row r="1" spans="1:4" x14ac:dyDescent="0.25">
      <c r="A1" s="232"/>
    </row>
    <row r="2" spans="1:4" x14ac:dyDescent="0.25">
      <c r="A2" s="238" t="s">
        <v>221</v>
      </c>
      <c r="B2" s="238"/>
      <c r="C2" s="238"/>
      <c r="D2" s="238"/>
    </row>
    <row r="3" spans="1:4" x14ac:dyDescent="0.25">
      <c r="A3" s="238" t="s">
        <v>205</v>
      </c>
    </row>
    <row r="4" spans="1:4" x14ac:dyDescent="0.25">
      <c r="A4" s="238" t="s">
        <v>206</v>
      </c>
    </row>
    <row r="5" spans="1:4" x14ac:dyDescent="0.25">
      <c r="A5" s="238" t="s">
        <v>207</v>
      </c>
    </row>
    <row r="6" spans="1:4" x14ac:dyDescent="0.25">
      <c r="A6" s="238" t="s">
        <v>211</v>
      </c>
    </row>
    <row r="7" spans="1:4" x14ac:dyDescent="0.25">
      <c r="A7" s="238" t="s">
        <v>210</v>
      </c>
    </row>
    <row r="8" spans="1:4" x14ac:dyDescent="0.25">
      <c r="A8" s="238" t="s">
        <v>209</v>
      </c>
    </row>
    <row r="9" spans="1:4" x14ac:dyDescent="0.25">
      <c r="A9" s="238" t="s">
        <v>212</v>
      </c>
    </row>
    <row r="10" spans="1:4" x14ac:dyDescent="0.25">
      <c r="A10" s="238" t="s">
        <v>208</v>
      </c>
    </row>
    <row r="11" spans="1:4" x14ac:dyDescent="0.25">
      <c r="A11" s="238" t="s">
        <v>220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1"/>
  <sheetViews>
    <sheetView showGridLines="0" showZeros="0" topLeftCell="B31" zoomScale="110" zoomScaleNormal="110" zoomScaleSheetLayoutView="115" workbookViewId="0">
      <selection activeCell="G42" sqref="G42"/>
    </sheetView>
  </sheetViews>
  <sheetFormatPr baseColWidth="10" defaultColWidth="11.5546875" defaultRowHeight="13.2" x14ac:dyDescent="0.25"/>
  <cols>
    <col min="1" max="1" width="0" style="326" hidden="1" customWidth="1"/>
    <col min="2" max="2" width="0.44140625" style="326" customWidth="1"/>
    <col min="3" max="3" width="3.6640625" style="326" customWidth="1"/>
    <col min="4" max="5" width="6" style="326" customWidth="1"/>
    <col min="6" max="6" width="24.6640625" style="326" customWidth="1"/>
    <col min="7" max="7" width="14.109375" style="326" customWidth="1"/>
    <col min="8" max="8" width="15.44140625" style="326" customWidth="1"/>
    <col min="9" max="9" width="15.77734375" style="326" customWidth="1"/>
    <col min="10" max="10" width="16.109375" style="326" customWidth="1"/>
    <col min="11" max="11" width="0.44140625" style="326" customWidth="1"/>
    <col min="12" max="16384" width="11.5546875" style="326"/>
  </cols>
  <sheetData>
    <row r="1" spans="1:11" ht="3.75" customHeight="1" x14ac:dyDescent="0.25">
      <c r="A1" s="424"/>
      <c r="B1" s="401"/>
      <c r="C1" s="402"/>
      <c r="D1" s="402"/>
      <c r="E1" s="402"/>
      <c r="F1" s="402"/>
      <c r="G1" s="402"/>
      <c r="H1" s="402"/>
      <c r="I1" s="402"/>
      <c r="J1" s="402"/>
      <c r="K1" s="403"/>
    </row>
    <row r="2" spans="1:11" ht="20.25" customHeight="1" thickBot="1" x14ac:dyDescent="0.3">
      <c r="A2" s="425"/>
      <c r="B2" s="230"/>
      <c r="C2" s="71" t="s">
        <v>35</v>
      </c>
      <c r="D2" s="71"/>
      <c r="E2" s="105"/>
      <c r="F2" s="105"/>
      <c r="G2" s="105"/>
      <c r="H2" s="105"/>
      <c r="I2" s="106"/>
      <c r="J2" s="106"/>
      <c r="K2" s="392"/>
    </row>
    <row r="3" spans="1:11" ht="20.25" customHeight="1" x14ac:dyDescent="0.25">
      <c r="A3" s="425"/>
      <c r="B3" s="230"/>
      <c r="C3" s="5"/>
      <c r="D3" s="143" t="s">
        <v>36</v>
      </c>
      <c r="E3" s="348" t="s">
        <v>146</v>
      </c>
      <c r="F3" s="125"/>
      <c r="G3" s="125"/>
      <c r="H3" s="125"/>
      <c r="I3" s="29" t="s">
        <v>37</v>
      </c>
      <c r="J3" s="107" t="s">
        <v>37</v>
      </c>
      <c r="K3" s="404"/>
    </row>
    <row r="4" spans="1:11" ht="13.8" customHeight="1" x14ac:dyDescent="0.25">
      <c r="A4" s="425"/>
      <c r="B4" s="230"/>
      <c r="C4" s="5"/>
      <c r="D4" s="295"/>
      <c r="E4" s="108" t="s">
        <v>24</v>
      </c>
      <c r="F4" s="346"/>
      <c r="G4" s="346"/>
      <c r="H4" s="347"/>
      <c r="I4" s="109"/>
      <c r="J4" s="363"/>
      <c r="K4" s="404"/>
    </row>
    <row r="5" spans="1:11" ht="2.25" customHeight="1" x14ac:dyDescent="0.25">
      <c r="A5" s="425"/>
      <c r="B5" s="230"/>
      <c r="C5" s="5"/>
      <c r="D5" s="228"/>
      <c r="E5" s="108"/>
      <c r="F5" s="342"/>
      <c r="G5" s="342"/>
      <c r="H5" s="342"/>
      <c r="I5" s="111"/>
      <c r="J5" s="364"/>
      <c r="K5" s="404"/>
    </row>
    <row r="6" spans="1:11" ht="21.6" customHeight="1" x14ac:dyDescent="0.25">
      <c r="A6" s="425"/>
      <c r="B6" s="230"/>
      <c r="C6" s="5"/>
      <c r="D6" s="228" t="s">
        <v>53</v>
      </c>
      <c r="E6" s="388">
        <f>Vorblatt!H36</f>
        <v>0</v>
      </c>
      <c r="F6" s="687" t="s">
        <v>38</v>
      </c>
      <c r="G6" s="688"/>
      <c r="H6" s="688"/>
      <c r="I6" s="113">
        <f>Vorblatt!I36</f>
        <v>0</v>
      </c>
      <c r="J6" s="365"/>
      <c r="K6" s="404"/>
    </row>
    <row r="7" spans="1:11" ht="2.4" customHeight="1" x14ac:dyDescent="0.25">
      <c r="A7" s="425"/>
      <c r="B7" s="230"/>
      <c r="C7" s="5"/>
      <c r="D7" s="228"/>
      <c r="E7" s="115"/>
      <c r="F7" s="342"/>
      <c r="G7" s="342"/>
      <c r="H7" s="342"/>
      <c r="I7" s="695"/>
      <c r="J7" s="682"/>
      <c r="K7" s="404"/>
    </row>
    <row r="8" spans="1:11" ht="21.6" customHeight="1" x14ac:dyDescent="0.25">
      <c r="A8" s="425"/>
      <c r="B8" s="230"/>
      <c r="C8" s="5"/>
      <c r="D8" s="228"/>
      <c r="E8" s="9"/>
      <c r="F8" s="687" t="s">
        <v>118</v>
      </c>
      <c r="G8" s="688"/>
      <c r="H8" s="349"/>
      <c r="I8" s="697"/>
      <c r="J8" s="684"/>
      <c r="K8" s="404"/>
    </row>
    <row r="9" spans="1:11" ht="3.3" customHeight="1" x14ac:dyDescent="0.25">
      <c r="A9" s="425"/>
      <c r="B9" s="230"/>
      <c r="C9" s="5"/>
      <c r="D9" s="228"/>
      <c r="E9" s="185"/>
      <c r="F9" s="342"/>
      <c r="G9" s="342"/>
      <c r="H9" s="349"/>
      <c r="I9" s="696"/>
      <c r="J9" s="683"/>
      <c r="K9" s="404"/>
    </row>
    <row r="10" spans="1:11" ht="21.6" customHeight="1" x14ac:dyDescent="0.25">
      <c r="A10" s="425"/>
      <c r="B10" s="230"/>
      <c r="C10" s="5"/>
      <c r="D10" s="175"/>
      <c r="E10" s="9"/>
      <c r="F10" s="687" t="s">
        <v>164</v>
      </c>
      <c r="G10" s="688"/>
      <c r="H10" s="688"/>
      <c r="I10" s="695"/>
      <c r="J10" s="682"/>
      <c r="K10" s="404"/>
    </row>
    <row r="11" spans="1:11" ht="3.3" customHeight="1" x14ac:dyDescent="0.25">
      <c r="A11" s="425"/>
      <c r="B11" s="230"/>
      <c r="C11" s="5"/>
      <c r="D11" s="685"/>
      <c r="E11" s="686"/>
      <c r="F11" s="686"/>
      <c r="G11" s="5"/>
      <c r="H11" s="349"/>
      <c r="I11" s="696"/>
      <c r="J11" s="683"/>
      <c r="K11" s="404"/>
    </row>
    <row r="12" spans="1:11" ht="21" customHeight="1" x14ac:dyDescent="0.25">
      <c r="A12" s="425"/>
      <c r="B12" s="230"/>
      <c r="C12" s="5"/>
      <c r="D12" s="175"/>
      <c r="E12" s="7"/>
      <c r="F12" s="692" t="s">
        <v>272</v>
      </c>
      <c r="G12" s="693"/>
      <c r="H12" s="366"/>
      <c r="I12" s="695"/>
      <c r="J12" s="682"/>
      <c r="K12" s="404"/>
    </row>
    <row r="13" spans="1:11" ht="3" customHeight="1" x14ac:dyDescent="0.25">
      <c r="A13" s="425"/>
      <c r="B13" s="230"/>
      <c r="C13" s="5"/>
      <c r="D13" s="228"/>
      <c r="E13" s="355"/>
      <c r="F13" s="355"/>
      <c r="G13" s="355"/>
      <c r="H13" s="366"/>
      <c r="I13" s="696"/>
      <c r="J13" s="684"/>
      <c r="K13" s="404"/>
    </row>
    <row r="14" spans="1:11" ht="21.6" customHeight="1" x14ac:dyDescent="0.25">
      <c r="A14" s="425"/>
      <c r="B14" s="230"/>
      <c r="C14" s="5"/>
      <c r="D14" s="228" t="s">
        <v>39</v>
      </c>
      <c r="E14" s="7"/>
      <c r="F14" s="230" t="s">
        <v>40</v>
      </c>
      <c r="G14" s="5"/>
      <c r="H14" s="231"/>
      <c r="I14" s="697"/>
      <c r="J14" s="680"/>
      <c r="K14" s="404"/>
    </row>
    <row r="15" spans="1:11" ht="3.3" customHeight="1" x14ac:dyDescent="0.25">
      <c r="A15" s="425"/>
      <c r="B15" s="230"/>
      <c r="C15" s="5"/>
      <c r="D15" s="295"/>
      <c r="E15" s="4"/>
      <c r="F15" s="151"/>
      <c r="G15" s="151"/>
      <c r="H15" s="151"/>
      <c r="I15" s="696"/>
      <c r="J15" s="681"/>
      <c r="K15" s="404"/>
    </row>
    <row r="16" spans="1:11" ht="21.6" customHeight="1" x14ac:dyDescent="0.25">
      <c r="A16" s="425"/>
      <c r="B16" s="230"/>
      <c r="C16" s="5"/>
      <c r="D16" s="143" t="s">
        <v>41</v>
      </c>
      <c r="E16" s="125" t="s">
        <v>42</v>
      </c>
      <c r="F16" s="125"/>
      <c r="G16" s="125"/>
      <c r="H16" s="120"/>
      <c r="I16" s="368">
        <f>I6+I14</f>
        <v>0</v>
      </c>
      <c r="J16" s="369"/>
      <c r="K16" s="404"/>
    </row>
    <row r="17" spans="1:13" ht="21.6" customHeight="1" x14ac:dyDescent="0.25">
      <c r="A17" s="425"/>
      <c r="B17" s="230"/>
      <c r="C17" s="5"/>
      <c r="D17" s="143" t="s">
        <v>43</v>
      </c>
      <c r="E17" s="125" t="s">
        <v>44</v>
      </c>
      <c r="F17" s="125"/>
      <c r="G17" s="125"/>
      <c r="H17" s="331"/>
      <c r="I17" s="153"/>
      <c r="J17" s="121"/>
      <c r="K17" s="404"/>
    </row>
    <row r="18" spans="1:13" ht="21.6" customHeight="1" x14ac:dyDescent="0.25">
      <c r="A18" s="425"/>
      <c r="B18" s="230"/>
      <c r="C18" s="5"/>
      <c r="D18" s="143" t="s">
        <v>45</v>
      </c>
      <c r="E18" s="125" t="s">
        <v>46</v>
      </c>
      <c r="F18" s="125"/>
      <c r="G18" s="125"/>
      <c r="H18" s="125"/>
      <c r="I18" s="153"/>
      <c r="J18" s="121"/>
      <c r="K18" s="404"/>
    </row>
    <row r="19" spans="1:13" ht="21.6" customHeight="1" x14ac:dyDescent="0.25">
      <c r="A19" s="425"/>
      <c r="B19" s="230"/>
      <c r="C19" s="5"/>
      <c r="D19" s="143" t="s">
        <v>48</v>
      </c>
      <c r="E19" s="125" t="s">
        <v>47</v>
      </c>
      <c r="F19" s="125"/>
      <c r="G19" s="125"/>
      <c r="H19" s="122"/>
      <c r="I19" s="368">
        <f>I16+I18+I17</f>
        <v>0</v>
      </c>
      <c r="J19" s="369"/>
      <c r="K19" s="404"/>
      <c r="M19" s="324">
        <f>IF(J111=1,I6+I17,I6)</f>
        <v>0</v>
      </c>
    </row>
    <row r="20" spans="1:13" ht="21.6" customHeight="1" thickBot="1" x14ac:dyDescent="0.3">
      <c r="A20" s="425"/>
      <c r="B20" s="230"/>
      <c r="C20" s="5"/>
      <c r="D20" s="143" t="s">
        <v>49</v>
      </c>
      <c r="E20" s="98" t="s">
        <v>50</v>
      </c>
      <c r="F20" s="151"/>
      <c r="G20" s="5"/>
      <c r="H20" s="151"/>
      <c r="I20" s="123" t="str">
        <f>IF(OR(I18=0,I19=0),"0%",I18/I19)</f>
        <v>0%</v>
      </c>
      <c r="J20" s="124"/>
      <c r="K20" s="404"/>
    </row>
    <row r="21" spans="1:13" ht="21.6" customHeight="1" thickBot="1" x14ac:dyDescent="0.3">
      <c r="A21" s="425"/>
      <c r="B21" s="230"/>
      <c r="C21" s="5"/>
      <c r="D21" s="143" t="s">
        <v>51</v>
      </c>
      <c r="E21" s="125" t="s">
        <v>132</v>
      </c>
      <c r="F21" s="125"/>
      <c r="G21" s="370"/>
      <c r="H21" s="371"/>
      <c r="I21" s="126">
        <f>IF(Seite1!E51=0,0,(I6+I14)/Seite1!E51)</f>
        <v>0</v>
      </c>
      <c r="J21" s="367"/>
      <c r="K21" s="404"/>
    </row>
    <row r="22" spans="1:13" ht="21.6" customHeight="1" x14ac:dyDescent="0.25">
      <c r="A22" s="425"/>
      <c r="B22" s="230"/>
      <c r="C22" s="5"/>
      <c r="D22" s="143" t="s">
        <v>54</v>
      </c>
      <c r="E22" s="151" t="s">
        <v>172</v>
      </c>
      <c r="F22" s="125"/>
      <c r="G22" s="125"/>
      <c r="H22" s="372"/>
      <c r="I22" s="8"/>
      <c r="J22" s="127"/>
      <c r="K22" s="404"/>
    </row>
    <row r="23" spans="1:13" ht="21.3" customHeight="1" thickBot="1" x14ac:dyDescent="0.3">
      <c r="A23" s="425"/>
      <c r="B23" s="230"/>
      <c r="C23" s="5"/>
      <c r="D23" s="143" t="s">
        <v>145</v>
      </c>
      <c r="E23" s="125" t="s">
        <v>52</v>
      </c>
      <c r="F23" s="125"/>
      <c r="G23" s="125"/>
      <c r="H23" s="128"/>
      <c r="I23" s="575"/>
      <c r="J23" s="129"/>
      <c r="K23" s="404"/>
    </row>
    <row r="24" spans="1:13" ht="21.3" customHeight="1" thickBot="1" x14ac:dyDescent="0.3">
      <c r="A24" s="425"/>
      <c r="B24" s="230"/>
      <c r="C24" s="5"/>
      <c r="D24" s="143" t="s">
        <v>303</v>
      </c>
      <c r="E24" s="151" t="s">
        <v>304</v>
      </c>
      <c r="F24" s="151"/>
      <c r="G24" s="151"/>
      <c r="H24" s="521"/>
      <c r="I24" s="576">
        <f>IF(J111=1,I6+I17,I6)</f>
        <v>0</v>
      </c>
      <c r="J24" s="386"/>
      <c r="K24" s="404"/>
    </row>
    <row r="25" spans="1:13" ht="3.3" customHeight="1" x14ac:dyDescent="0.25">
      <c r="A25" s="425"/>
      <c r="B25" s="230"/>
      <c r="C25" s="5"/>
      <c r="D25" s="228"/>
      <c r="E25" s="5"/>
      <c r="F25" s="5"/>
      <c r="G25" s="5"/>
      <c r="H25" s="49"/>
      <c r="I25" s="130"/>
      <c r="J25" s="96"/>
      <c r="K25" s="404"/>
    </row>
    <row r="26" spans="1:13" ht="3.3" customHeight="1" x14ac:dyDescent="0.25">
      <c r="A26" s="425"/>
      <c r="B26" s="373"/>
      <c r="C26" s="151"/>
      <c r="D26" s="373"/>
      <c r="E26" s="151"/>
      <c r="F26" s="151"/>
      <c r="G26" s="151"/>
      <c r="H26" s="151"/>
      <c r="I26" s="151"/>
      <c r="J26" s="151"/>
      <c r="K26" s="392"/>
    </row>
    <row r="27" spans="1:13" ht="21.75" customHeight="1" thickBot="1" x14ac:dyDescent="0.3">
      <c r="A27" s="425"/>
      <c r="B27" s="70"/>
      <c r="C27" s="71" t="s">
        <v>55</v>
      </c>
      <c r="D27" s="131"/>
      <c r="E27" s="131"/>
      <c r="F27" s="131"/>
      <c r="G27" s="131"/>
      <c r="H27" s="131"/>
      <c r="I27" s="73"/>
      <c r="J27" s="73"/>
      <c r="K27" s="404"/>
    </row>
    <row r="28" spans="1:13" ht="35.1" customHeight="1" x14ac:dyDescent="0.25">
      <c r="A28" s="425"/>
      <c r="B28" s="70"/>
      <c r="C28" s="132" t="s">
        <v>153</v>
      </c>
      <c r="D28" s="133"/>
      <c r="E28" s="73"/>
      <c r="F28" s="73"/>
      <c r="G28" s="374" t="s">
        <v>60</v>
      </c>
      <c r="H28" s="375" t="s">
        <v>119</v>
      </c>
      <c r="I28" s="376"/>
      <c r="J28" s="134"/>
      <c r="K28" s="404"/>
    </row>
    <row r="29" spans="1:13" ht="14.25" customHeight="1" x14ac:dyDescent="0.25">
      <c r="A29" s="425"/>
      <c r="B29" s="70"/>
      <c r="C29" s="71"/>
      <c r="D29" s="135"/>
      <c r="E29" s="73"/>
      <c r="F29" s="73"/>
      <c r="G29" s="377" t="s">
        <v>8</v>
      </c>
      <c r="H29" s="340" t="s">
        <v>8</v>
      </c>
      <c r="I29" s="378" t="s">
        <v>8</v>
      </c>
      <c r="J29" s="379" t="s">
        <v>8</v>
      </c>
      <c r="K29" s="404"/>
    </row>
    <row r="30" spans="1:13" ht="21.6" customHeight="1" x14ac:dyDescent="0.25">
      <c r="A30" s="425"/>
      <c r="B30" s="230"/>
      <c r="C30" s="5"/>
      <c r="D30" s="136" t="s">
        <v>56</v>
      </c>
      <c r="E30" s="136" t="s">
        <v>59</v>
      </c>
      <c r="F30" s="137"/>
      <c r="G30" s="9"/>
      <c r="H30" s="152"/>
      <c r="I30" s="344"/>
      <c r="J30" s="380"/>
      <c r="K30" s="404"/>
    </row>
    <row r="31" spans="1:13" ht="21.6" customHeight="1" x14ac:dyDescent="0.25">
      <c r="A31" s="425"/>
      <c r="B31" s="230"/>
      <c r="C31" s="5"/>
      <c r="D31" s="136" t="s">
        <v>57</v>
      </c>
      <c r="E31" s="139" t="s">
        <v>58</v>
      </c>
      <c r="F31" s="137"/>
      <c r="G31" s="9"/>
      <c r="H31" s="140">
        <f>IF(OR(J$111=2,I$18&gt;0,I$14&gt;0),G31*((M$19)/I$19),G31)</f>
        <v>0</v>
      </c>
      <c r="I31" s="141"/>
      <c r="J31" s="142"/>
      <c r="K31" s="404"/>
    </row>
    <row r="32" spans="1:13" ht="21.6" customHeight="1" x14ac:dyDescent="0.25">
      <c r="A32" s="425"/>
      <c r="B32" s="230"/>
      <c r="C32" s="5"/>
      <c r="D32" s="143" t="s">
        <v>62</v>
      </c>
      <c r="E32" s="136" t="s">
        <v>61</v>
      </c>
      <c r="F32" s="137"/>
      <c r="G32" s="9"/>
      <c r="H32" s="140">
        <f>IF(OR(J$111=2,I$18&gt;0,I$14&gt;0),G32*((M$19)/I$19),G32)</f>
        <v>0</v>
      </c>
      <c r="I32" s="344"/>
      <c r="J32" s="380"/>
      <c r="K32" s="404"/>
    </row>
    <row r="33" spans="1:11" ht="21.6" customHeight="1" x14ac:dyDescent="0.25">
      <c r="A33" s="425"/>
      <c r="B33" s="230"/>
      <c r="C33" s="5"/>
      <c r="D33" s="174"/>
      <c r="E33" s="690" t="s">
        <v>64</v>
      </c>
      <c r="F33" s="691"/>
      <c r="G33" s="144"/>
      <c r="H33" s="145"/>
      <c r="I33" s="381"/>
      <c r="J33" s="382"/>
      <c r="K33" s="404"/>
    </row>
    <row r="34" spans="1:11" ht="21.6" customHeight="1" x14ac:dyDescent="0.25">
      <c r="A34" s="425"/>
      <c r="B34" s="230"/>
      <c r="C34" s="5"/>
      <c r="D34" s="175" t="s">
        <v>63</v>
      </c>
      <c r="E34" s="139" t="s">
        <v>68</v>
      </c>
      <c r="F34" s="99"/>
      <c r="G34" s="10"/>
      <c r="H34" s="140">
        <f t="shared" ref="H34:H42" si="0">IF(OR(J$111=2,I$18&gt;0,I$14&gt;0),G34*((M$19)/I$19),G34)</f>
        <v>0</v>
      </c>
      <c r="I34" s="344"/>
      <c r="J34" s="380"/>
      <c r="K34" s="404"/>
    </row>
    <row r="35" spans="1:11" ht="21.6" customHeight="1" x14ac:dyDescent="0.25">
      <c r="A35" s="425"/>
      <c r="B35" s="230"/>
      <c r="C35" s="5"/>
      <c r="D35" s="228"/>
      <c r="E35" s="75" t="s">
        <v>65</v>
      </c>
      <c r="F35" s="94" t="s">
        <v>66</v>
      </c>
      <c r="G35" s="9"/>
      <c r="H35" s="140">
        <f t="shared" si="0"/>
        <v>0</v>
      </c>
      <c r="I35" s="344"/>
      <c r="J35" s="380"/>
      <c r="K35" s="404"/>
    </row>
    <row r="36" spans="1:11" ht="21.6" customHeight="1" x14ac:dyDescent="0.25">
      <c r="A36" s="425"/>
      <c r="B36" s="230"/>
      <c r="C36" s="5"/>
      <c r="D36" s="229"/>
      <c r="E36" s="146"/>
      <c r="F36" s="147" t="s">
        <v>67</v>
      </c>
      <c r="G36" s="10"/>
      <c r="H36" s="140">
        <f t="shared" si="0"/>
        <v>0</v>
      </c>
      <c r="I36" s="381"/>
      <c r="J36" s="382"/>
      <c r="K36" s="404"/>
    </row>
    <row r="37" spans="1:11" ht="21.6" customHeight="1" x14ac:dyDescent="0.25">
      <c r="A37" s="425"/>
      <c r="B37" s="230"/>
      <c r="C37" s="5"/>
      <c r="D37" s="174" t="s">
        <v>70</v>
      </c>
      <c r="E37" s="139" t="s">
        <v>69</v>
      </c>
      <c r="F37" s="231"/>
      <c r="G37" s="10"/>
      <c r="H37" s="140">
        <f t="shared" si="0"/>
        <v>0</v>
      </c>
      <c r="I37" s="381"/>
      <c r="J37" s="382"/>
      <c r="K37" s="404"/>
    </row>
    <row r="38" spans="1:11" ht="21.6" customHeight="1" x14ac:dyDescent="0.25">
      <c r="A38" s="425"/>
      <c r="B38" s="230"/>
      <c r="C38" s="5"/>
      <c r="D38" s="230"/>
      <c r="E38" s="75" t="s">
        <v>65</v>
      </c>
      <c r="F38" s="94" t="s">
        <v>66</v>
      </c>
      <c r="G38" s="9"/>
      <c r="H38" s="140">
        <f t="shared" si="0"/>
        <v>0</v>
      </c>
      <c r="I38" s="344"/>
      <c r="J38" s="380"/>
      <c r="K38" s="404"/>
    </row>
    <row r="39" spans="1:11" ht="21.6" customHeight="1" x14ac:dyDescent="0.25">
      <c r="A39" s="425"/>
      <c r="B39" s="230"/>
      <c r="C39" s="5"/>
      <c r="D39" s="135"/>
      <c r="E39" s="146"/>
      <c r="F39" s="147" t="s">
        <v>67</v>
      </c>
      <c r="G39" s="10"/>
      <c r="H39" s="140">
        <f t="shared" si="0"/>
        <v>0</v>
      </c>
      <c r="I39" s="381"/>
      <c r="J39" s="382"/>
      <c r="K39" s="404"/>
    </row>
    <row r="40" spans="1:11" ht="21.6" customHeight="1" x14ac:dyDescent="0.25">
      <c r="A40" s="425"/>
      <c r="B40" s="230"/>
      <c r="C40" s="5"/>
      <c r="D40" s="143" t="s">
        <v>71</v>
      </c>
      <c r="E40" s="136" t="s">
        <v>177</v>
      </c>
      <c r="F40" s="137"/>
      <c r="G40" s="9"/>
      <c r="H40" s="140">
        <f t="shared" si="0"/>
        <v>0</v>
      </c>
      <c r="I40" s="344"/>
      <c r="J40" s="380"/>
      <c r="K40" s="404"/>
    </row>
    <row r="41" spans="1:11" ht="21.6" customHeight="1" x14ac:dyDescent="0.25">
      <c r="A41" s="425"/>
      <c r="B41" s="230"/>
      <c r="C41" s="5"/>
      <c r="D41" s="143" t="s">
        <v>72</v>
      </c>
      <c r="E41" s="373" t="s">
        <v>73</v>
      </c>
      <c r="F41" s="383"/>
      <c r="G41" s="10"/>
      <c r="H41" s="140">
        <f t="shared" si="0"/>
        <v>0</v>
      </c>
      <c r="I41" s="148"/>
      <c r="J41" s="149"/>
      <c r="K41" s="404"/>
    </row>
    <row r="42" spans="1:11" ht="21.6" customHeight="1" thickBot="1" x14ac:dyDescent="0.3">
      <c r="A42" s="425"/>
      <c r="B42" s="230"/>
      <c r="C42" s="5"/>
      <c r="D42" s="174" t="s">
        <v>74</v>
      </c>
      <c r="E42" s="136" t="s">
        <v>75</v>
      </c>
      <c r="F42" s="137"/>
      <c r="G42" s="9"/>
      <c r="H42" s="140">
        <f t="shared" si="0"/>
        <v>0</v>
      </c>
      <c r="I42" s="344"/>
      <c r="J42" s="380"/>
      <c r="K42" s="404"/>
    </row>
    <row r="43" spans="1:11" ht="21.6" customHeight="1" thickBot="1" x14ac:dyDescent="0.3">
      <c r="A43" s="425"/>
      <c r="B43" s="230"/>
      <c r="C43" s="5"/>
      <c r="D43" s="136"/>
      <c r="E43" s="307" t="s">
        <v>60</v>
      </c>
      <c r="F43" s="384"/>
      <c r="G43" s="11">
        <f>G30+G31+G32+G34+G37+G40+G41+G42</f>
        <v>0</v>
      </c>
      <c r="H43" s="12">
        <f>H30+H31+H32+H34+H37+H40+H41+H42</f>
        <v>0</v>
      </c>
      <c r="I43" s="582">
        <f>I30+I31+I32+I34+I37+I40+I41+I42</f>
        <v>0</v>
      </c>
      <c r="J43" s="583">
        <f>J30+J31+J32+J34+J37+J40+J41+J42</f>
        <v>0</v>
      </c>
      <c r="K43" s="404"/>
    </row>
    <row r="44" spans="1:11" ht="6" customHeight="1" thickBot="1" x14ac:dyDescent="0.3">
      <c r="A44" s="425"/>
      <c r="B44" s="230"/>
      <c r="C44" s="5"/>
      <c r="D44" s="230"/>
      <c r="E44" s="49"/>
      <c r="F44" s="5"/>
      <c r="G44" s="5"/>
      <c r="H44" s="5"/>
      <c r="I44" s="5"/>
      <c r="J44" s="5"/>
      <c r="K44" s="404"/>
    </row>
    <row r="45" spans="1:11" ht="27" customHeight="1" thickBot="1" x14ac:dyDescent="0.3">
      <c r="A45" s="425"/>
      <c r="B45" s="230"/>
      <c r="C45" s="5"/>
      <c r="D45" s="385"/>
      <c r="E45" s="688" t="s">
        <v>147</v>
      </c>
      <c r="F45" s="688"/>
      <c r="G45" s="688"/>
      <c r="H45" s="694"/>
      <c r="I45" s="150">
        <f>IF(OR(G34&gt;0,G37&gt;0,I18&gt;0),((H34+H37)-H39-H36)/M19,0)</f>
        <v>0</v>
      </c>
      <c r="J45" s="386"/>
      <c r="K45" s="404"/>
    </row>
    <row r="46" spans="1:11" ht="4.8" customHeight="1" x14ac:dyDescent="0.25">
      <c r="A46" s="425"/>
      <c r="B46" s="230"/>
      <c r="C46" s="5"/>
      <c r="D46" s="230"/>
      <c r="E46" s="49"/>
      <c r="F46" s="5"/>
      <c r="G46" s="5"/>
      <c r="H46" s="5"/>
      <c r="I46" s="98"/>
      <c r="J46" s="5"/>
      <c r="K46" s="404"/>
    </row>
    <row r="47" spans="1:11" ht="11.25" customHeight="1" thickBot="1" x14ac:dyDescent="0.3">
      <c r="A47" s="426"/>
      <c r="B47" s="405"/>
      <c r="C47" s="406"/>
      <c r="D47" s="407"/>
      <c r="E47" s="406"/>
      <c r="F47" s="408"/>
      <c r="G47" s="408"/>
      <c r="H47" s="408"/>
      <c r="I47" s="409"/>
      <c r="J47" s="409"/>
      <c r="K47" s="410"/>
    </row>
    <row r="48" spans="1:11" x14ac:dyDescent="0.25">
      <c r="D48" s="325"/>
    </row>
    <row r="50" spans="4:9" x14ac:dyDescent="0.25">
      <c r="D50" s="327"/>
    </row>
    <row r="51" spans="4:9" ht="12.75" customHeight="1" x14ac:dyDescent="0.25">
      <c r="D51" s="328"/>
      <c r="E51" s="328"/>
      <c r="F51" s="329"/>
    </row>
    <row r="52" spans="4:9" ht="16.5" customHeight="1" x14ac:dyDescent="0.25">
      <c r="D52" s="327"/>
    </row>
    <row r="53" spans="4:9" ht="15" customHeight="1" x14ac:dyDescent="0.25">
      <c r="D53" s="330"/>
      <c r="E53" s="327"/>
      <c r="F53" s="327"/>
    </row>
    <row r="54" spans="4:9" ht="2.25" customHeight="1" x14ac:dyDescent="0.25"/>
    <row r="55" spans="4:9" x14ac:dyDescent="0.25">
      <c r="H55" s="689"/>
      <c r="I55" s="689"/>
    </row>
    <row r="111" spans="10:10" x14ac:dyDescent="0.25">
      <c r="J111" s="324">
        <v>1</v>
      </c>
    </row>
  </sheetData>
  <sheetProtection algorithmName="SHA-512" hashValue="4bnckW5AHfLqRvs8uj3vG/M4Kw1zv/7Xz3uSBxQKvj2LoOuCFenadevhnP0kADsSBPN3jJVaaM3IeVLLNXTnsA==" saltValue="eLcxqkhzr1B6mN85J+PyaQ==" spinCount="100000" sheet="1" selectLockedCells="1"/>
  <mergeCells count="16">
    <mergeCell ref="F6:H6"/>
    <mergeCell ref="F10:H10"/>
    <mergeCell ref="I7:I9"/>
    <mergeCell ref="H55:I55"/>
    <mergeCell ref="E33:F33"/>
    <mergeCell ref="F12:G12"/>
    <mergeCell ref="E45:H45"/>
    <mergeCell ref="I10:I11"/>
    <mergeCell ref="I12:I13"/>
    <mergeCell ref="I14:I15"/>
    <mergeCell ref="J14:J15"/>
    <mergeCell ref="J10:J11"/>
    <mergeCell ref="J7:J9"/>
    <mergeCell ref="J12:J13"/>
    <mergeCell ref="D11:F11"/>
    <mergeCell ref="F8:G8"/>
  </mergeCells>
  <phoneticPr fontId="3" type="noConversion"/>
  <pageMargins left="0.59055118110236227" right="0.59055118110236227" top="0.59055118110236227" bottom="0.47244094488188981" header="0.51181102362204722" footer="0.3937007874015748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90" r:id="rId4" name="Option Button 18">
              <controlPr locked="0" defaultSize="0" autoFill="0" autoLine="0" autoPict="0">
                <anchor moveWithCells="1">
                  <from>
                    <xdr:col>6</xdr:col>
                    <xdr:colOff>22860</xdr:colOff>
                    <xdr:row>16</xdr:row>
                    <xdr:rowOff>60960</xdr:rowOff>
                  </from>
                  <to>
                    <xdr:col>7</xdr:col>
                    <xdr:colOff>38100</xdr:colOff>
                    <xdr:row>17</xdr:row>
                    <xdr:rowOff>15240</xdr:rowOff>
                  </to>
                </anchor>
              </controlPr>
            </control>
          </mc:Choice>
        </mc:AlternateContent>
        <mc:AlternateContent xmlns:mc="http://schemas.openxmlformats.org/markup-compatibility/2006">
          <mc:Choice Requires="x14">
            <control shapeId="3091" r:id="rId5" name="Option Button 19">
              <controlPr locked="0" defaultSize="0" autoFill="0" autoLine="0" autoPict="0">
                <anchor moveWithCells="1">
                  <from>
                    <xdr:col>6</xdr:col>
                    <xdr:colOff>822960</xdr:colOff>
                    <xdr:row>16</xdr:row>
                    <xdr:rowOff>60960</xdr:rowOff>
                  </from>
                  <to>
                    <xdr:col>7</xdr:col>
                    <xdr:colOff>822960</xdr:colOff>
                    <xdr:row>17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04"/>
  <sheetViews>
    <sheetView showGridLines="0" showZeros="0" zoomScaleNormal="100" zoomScaleSheetLayoutView="75" workbookViewId="0">
      <selection activeCell="J86" sqref="J86"/>
    </sheetView>
  </sheetViews>
  <sheetFormatPr baseColWidth="10" defaultColWidth="11.5546875" defaultRowHeight="13.2" x14ac:dyDescent="0.25"/>
  <cols>
    <col min="1" max="1" width="0.21875" customWidth="1"/>
    <col min="2" max="2" width="0.44140625" customWidth="1"/>
    <col min="3" max="3" width="4.6640625" customWidth="1"/>
    <col min="4" max="4" width="5.44140625" customWidth="1"/>
    <col min="5" max="5" width="7.21875" customWidth="1"/>
    <col min="6" max="6" width="6.77734375" customWidth="1"/>
    <col min="7" max="7" width="12.21875" customWidth="1"/>
    <col min="8" max="8" width="12.77734375" customWidth="1"/>
    <col min="9" max="9" width="4.109375" customWidth="1"/>
    <col min="10" max="10" width="3.77734375" customWidth="1"/>
    <col min="11" max="12" width="10.6640625" customWidth="1"/>
    <col min="13" max="13" width="4.6640625" customWidth="1"/>
    <col min="14" max="14" width="15.44140625" customWidth="1"/>
    <col min="15" max="15" width="4.109375" customWidth="1"/>
    <col min="16" max="16" width="16.6640625" customWidth="1"/>
    <col min="17" max="17" width="0.6640625" customWidth="1"/>
    <col min="18" max="18" width="11.21875" customWidth="1"/>
  </cols>
  <sheetData>
    <row r="1" spans="1:19" ht="27.75" customHeight="1" x14ac:dyDescent="0.25">
      <c r="A1" s="306"/>
      <c r="B1" s="301"/>
      <c r="C1" s="302" t="s">
        <v>168</v>
      </c>
      <c r="D1" s="302" t="s">
        <v>293</v>
      </c>
      <c r="E1" s="16"/>
      <c r="F1" s="16"/>
      <c r="G1" s="16"/>
      <c r="H1" s="411"/>
      <c r="I1" s="411"/>
      <c r="J1" s="16"/>
      <c r="K1" s="16"/>
      <c r="L1" s="16"/>
      <c r="M1" s="16"/>
      <c r="N1" s="16"/>
      <c r="O1" s="16"/>
      <c r="P1" s="16"/>
      <c r="Q1" s="17"/>
    </row>
    <row r="2" spans="1:19" ht="5.25" customHeight="1" x14ac:dyDescent="0.25">
      <c r="A2" s="258"/>
      <c r="B2" s="56"/>
      <c r="C2" s="25"/>
      <c r="D2" s="567"/>
      <c r="E2" s="154"/>
      <c r="F2" s="154"/>
      <c r="G2" s="154"/>
      <c r="H2" s="154"/>
      <c r="I2" s="154"/>
      <c r="J2" s="154"/>
      <c r="K2" s="154"/>
      <c r="L2" s="154"/>
      <c r="M2" s="154"/>
      <c r="N2" s="154"/>
      <c r="O2" s="154"/>
      <c r="P2" s="154"/>
      <c r="Q2" s="19"/>
    </row>
    <row r="3" spans="1:19" ht="7.8" customHeight="1" x14ac:dyDescent="0.25">
      <c r="A3" s="258"/>
      <c r="B3" s="56"/>
      <c r="C3" s="20"/>
      <c r="D3" s="316"/>
      <c r="E3" s="176"/>
      <c r="F3" s="340"/>
      <c r="G3" s="340"/>
      <c r="H3" s="178"/>
      <c r="I3" s="20"/>
      <c r="J3" s="49"/>
      <c r="K3" s="27"/>
      <c r="L3" s="20"/>
      <c r="M3" s="20"/>
      <c r="N3" s="178"/>
      <c r="O3" s="49"/>
      <c r="P3" s="20"/>
      <c r="Q3" s="19"/>
    </row>
    <row r="4" spans="1:19" ht="4.5" customHeight="1" x14ac:dyDescent="0.25">
      <c r="A4" s="258"/>
      <c r="B4" s="56"/>
      <c r="C4" s="20"/>
      <c r="D4" s="361"/>
      <c r="E4" s="361"/>
      <c r="F4" s="361"/>
      <c r="G4" s="361"/>
      <c r="H4" s="361"/>
      <c r="I4" s="361"/>
      <c r="J4" s="361"/>
      <c r="K4" s="44"/>
      <c r="L4" s="184"/>
      <c r="M4" s="30"/>
      <c r="N4" s="30"/>
      <c r="O4" s="30"/>
      <c r="P4" s="30"/>
      <c r="Q4" s="19"/>
    </row>
    <row r="5" spans="1:19" s="84" customFormat="1" ht="13.2" customHeight="1" x14ac:dyDescent="0.25">
      <c r="A5" s="396"/>
      <c r="B5" s="85"/>
      <c r="C5" s="71"/>
      <c r="D5" s="155" t="s">
        <v>76</v>
      </c>
      <c r="E5" s="335" t="s">
        <v>256</v>
      </c>
      <c r="F5" s="161"/>
      <c r="G5" s="161"/>
      <c r="H5" s="161"/>
      <c r="I5" s="161"/>
      <c r="J5" s="161"/>
      <c r="K5" s="161"/>
      <c r="L5" s="161"/>
      <c r="M5" s="161"/>
      <c r="N5" s="161"/>
      <c r="O5" s="161"/>
      <c r="P5" s="162"/>
      <c r="Q5" s="558"/>
    </row>
    <row r="6" spans="1:19" ht="3.75" customHeight="1" thickBot="1" x14ac:dyDescent="0.3">
      <c r="A6" s="258"/>
      <c r="B6" s="56"/>
      <c r="C6" s="20"/>
      <c r="D6" s="163"/>
      <c r="E6" s="87"/>
      <c r="F6" s="164"/>
      <c r="G6" s="164"/>
      <c r="H6" s="164"/>
      <c r="I6" s="164"/>
      <c r="J6" s="164"/>
      <c r="K6" s="164"/>
      <c r="L6" s="164"/>
      <c r="M6" s="164"/>
      <c r="N6" s="164"/>
      <c r="O6" s="164"/>
      <c r="P6" s="165"/>
      <c r="Q6" s="19"/>
    </row>
    <row r="7" spans="1:19" ht="25.5" customHeight="1" thickBot="1" x14ac:dyDescent="0.3">
      <c r="A7" s="258"/>
      <c r="B7" s="56"/>
      <c r="C7" s="20"/>
      <c r="D7" s="156"/>
      <c r="E7" s="360"/>
      <c r="F7" s="360"/>
      <c r="G7" s="360"/>
      <c r="H7" s="360"/>
      <c r="I7" s="360"/>
      <c r="J7" s="360"/>
      <c r="K7" s="360"/>
      <c r="L7" s="360"/>
      <c r="M7" s="360"/>
      <c r="N7" s="157" t="s">
        <v>167</v>
      </c>
      <c r="O7" s="698" t="s">
        <v>167</v>
      </c>
      <c r="P7" s="699" t="s">
        <v>167</v>
      </c>
      <c r="Q7" s="19"/>
    </row>
    <row r="8" spans="1:19" ht="3.75" customHeight="1" thickBot="1" x14ac:dyDescent="0.3">
      <c r="A8" s="258"/>
      <c r="B8" s="56"/>
      <c r="C8" s="20"/>
      <c r="D8" s="156"/>
      <c r="E8" s="360"/>
      <c r="F8" s="360"/>
      <c r="G8" s="360"/>
      <c r="H8" s="360"/>
      <c r="I8" s="360"/>
      <c r="J8" s="360"/>
      <c r="K8" s="360"/>
      <c r="L8" s="360"/>
      <c r="M8" s="360"/>
      <c r="N8" s="166"/>
      <c r="O8" s="360"/>
      <c r="P8" s="167"/>
      <c r="Q8" s="19"/>
      <c r="S8" s="232"/>
    </row>
    <row r="9" spans="1:19" ht="18" customHeight="1" thickBot="1" x14ac:dyDescent="0.3">
      <c r="A9" s="258"/>
      <c r="B9" s="56"/>
      <c r="C9" s="20"/>
      <c r="D9" s="168"/>
      <c r="E9" s="169" t="s">
        <v>263</v>
      </c>
      <c r="F9" s="164"/>
      <c r="G9" s="164"/>
      <c r="H9" s="164"/>
      <c r="I9" s="360"/>
      <c r="J9" s="360"/>
      <c r="K9" s="360"/>
      <c r="L9" s="360"/>
      <c r="M9" s="360"/>
      <c r="N9" s="159">
        <f>ROUNDDOWN(IF(Vorblatt!I7=40,S15*2000,IF(Vorblatt!I7=55,S15*2200)),-2)</f>
        <v>0</v>
      </c>
      <c r="O9" s="700"/>
      <c r="P9" s="701"/>
      <c r="Q9" s="19"/>
      <c r="S9" s="232"/>
    </row>
    <row r="10" spans="1:19" ht="3" customHeight="1" x14ac:dyDescent="0.25">
      <c r="A10" s="258"/>
      <c r="B10" s="56"/>
      <c r="C10" s="20"/>
      <c r="D10" s="513"/>
      <c r="E10" s="544"/>
      <c r="F10" s="164"/>
      <c r="G10" s="164"/>
      <c r="H10" s="164"/>
      <c r="I10" s="164"/>
      <c r="J10" s="164"/>
      <c r="K10" s="164"/>
      <c r="L10" s="360"/>
      <c r="M10" s="360"/>
      <c r="N10" s="512"/>
      <c r="O10" s="561"/>
      <c r="P10" s="562"/>
      <c r="Q10" s="19"/>
      <c r="S10" s="232"/>
    </row>
    <row r="11" spans="1:19" ht="2.4" customHeight="1" x14ac:dyDescent="0.25">
      <c r="A11" s="258"/>
      <c r="B11" s="56"/>
      <c r="C11" s="20"/>
      <c r="D11" s="545"/>
      <c r="E11" s="542"/>
      <c r="F11" s="555"/>
      <c r="G11" s="555"/>
      <c r="H11" s="555"/>
      <c r="I11" s="555"/>
      <c r="J11" s="555"/>
      <c r="K11" s="555"/>
      <c r="L11" s="555"/>
      <c r="M11" s="555"/>
      <c r="N11" s="560"/>
      <c r="O11" s="160"/>
      <c r="P11" s="554"/>
      <c r="Q11" s="19"/>
      <c r="S11" s="232"/>
    </row>
    <row r="12" spans="1:19" ht="7.8" customHeight="1" x14ac:dyDescent="0.25">
      <c r="A12" s="258"/>
      <c r="B12" s="56"/>
      <c r="C12" s="20"/>
      <c r="D12" s="559"/>
      <c r="E12" s="556"/>
      <c r="F12" s="555"/>
      <c r="G12" s="555"/>
      <c r="H12" s="555"/>
      <c r="I12" s="555"/>
      <c r="J12" s="555"/>
      <c r="K12" s="555"/>
      <c r="L12" s="555"/>
      <c r="M12" s="555"/>
      <c r="N12" s="543"/>
      <c r="O12" s="160"/>
      <c r="P12" s="160"/>
      <c r="Q12" s="19"/>
      <c r="S12" s="232"/>
    </row>
    <row r="13" spans="1:19" ht="13.8" x14ac:dyDescent="0.25">
      <c r="A13" s="258"/>
      <c r="B13" s="56"/>
      <c r="C13" s="20"/>
      <c r="D13" s="155" t="s">
        <v>173</v>
      </c>
      <c r="E13" s="522" t="s">
        <v>259</v>
      </c>
      <c r="F13" s="510"/>
      <c r="G13" s="510"/>
      <c r="H13" s="523"/>
      <c r="I13" s="46"/>
      <c r="J13" s="331"/>
      <c r="K13" s="173"/>
      <c r="L13" s="46"/>
      <c r="M13" s="46"/>
      <c r="N13" s="523"/>
      <c r="O13" s="331"/>
      <c r="P13" s="83"/>
      <c r="Q13" s="19"/>
      <c r="S13" s="232"/>
    </row>
    <row r="14" spans="1:19" ht="3.6" customHeight="1" thickBot="1" x14ac:dyDescent="0.3">
      <c r="A14" s="258"/>
      <c r="B14" s="56"/>
      <c r="C14" s="20"/>
      <c r="D14" s="529"/>
      <c r="E14" s="530"/>
      <c r="F14" s="336"/>
      <c r="G14" s="336"/>
      <c r="H14" s="318"/>
      <c r="I14" s="54"/>
      <c r="J14" s="187"/>
      <c r="K14" s="452"/>
      <c r="L14" s="46"/>
      <c r="M14" s="46"/>
      <c r="N14" s="523"/>
      <c r="O14" s="49"/>
      <c r="P14" s="531"/>
      <c r="Q14" s="19"/>
      <c r="S14" s="232"/>
    </row>
    <row r="15" spans="1:19" ht="27" customHeight="1" thickBot="1" x14ac:dyDescent="0.3">
      <c r="A15" s="258"/>
      <c r="B15" s="56"/>
      <c r="C15" s="20"/>
      <c r="D15" s="177"/>
      <c r="E15" s="715" t="s">
        <v>260</v>
      </c>
      <c r="F15" s="716"/>
      <c r="G15" s="716"/>
      <c r="H15" s="716"/>
      <c r="I15" s="716"/>
      <c r="J15" s="716"/>
      <c r="K15" s="717"/>
      <c r="L15" s="704" t="s">
        <v>142</v>
      </c>
      <c r="M15" s="705"/>
      <c r="N15" s="157" t="s">
        <v>167</v>
      </c>
      <c r="O15" s="698" t="s">
        <v>167</v>
      </c>
      <c r="P15" s="699"/>
      <c r="Q15" s="19"/>
      <c r="S15" s="565">
        <f>Seite2!I24</f>
        <v>0</v>
      </c>
    </row>
    <row r="16" spans="1:19" ht="3.6" customHeight="1" thickBot="1" x14ac:dyDescent="0.3">
      <c r="A16" s="258"/>
      <c r="B16" s="56"/>
      <c r="C16" s="20"/>
      <c r="D16" s="177"/>
      <c r="E16" s="524"/>
      <c r="F16" s="525"/>
      <c r="G16" s="525"/>
      <c r="H16" s="525"/>
      <c r="I16" s="525"/>
      <c r="J16" s="525"/>
      <c r="K16" s="525"/>
      <c r="L16" s="154"/>
      <c r="M16" s="154"/>
      <c r="N16" s="154"/>
      <c r="O16" s="154"/>
      <c r="P16" s="158"/>
      <c r="Q16" s="19"/>
      <c r="S16" s="451"/>
    </row>
    <row r="17" spans="1:19" ht="18" customHeight="1" thickBot="1" x14ac:dyDescent="0.3">
      <c r="A17" s="258"/>
      <c r="B17" s="56"/>
      <c r="C17" s="20"/>
      <c r="D17" s="177"/>
      <c r="E17" s="524"/>
      <c r="F17" s="355"/>
      <c r="G17" s="355"/>
      <c r="H17" s="6"/>
      <c r="I17" s="20"/>
      <c r="J17" s="362"/>
      <c r="K17" s="535"/>
      <c r="L17" s="713">
        <f>IF(Seite2!I45&lt;=Seite3!S17*0.85,Seite3!S15,"")</f>
        <v>0</v>
      </c>
      <c r="M17" s="714"/>
      <c r="N17" s="159">
        <f>ROUNDDOWN(IF(Seite2!I45&lt;=Seite3!S17*0.85,Seite3!S15*100,0),-2)</f>
        <v>0</v>
      </c>
      <c r="O17" s="708"/>
      <c r="P17" s="709"/>
      <c r="Q17" s="19"/>
      <c r="S17" s="566">
        <v>3250</v>
      </c>
    </row>
    <row r="18" spans="1:19" ht="3.6" customHeight="1" x14ac:dyDescent="0.25">
      <c r="A18" s="258"/>
      <c r="B18" s="56"/>
      <c r="C18" s="20"/>
      <c r="D18" s="179"/>
      <c r="E18" s="526"/>
      <c r="F18" s="345"/>
      <c r="G18" s="345"/>
      <c r="H18" s="184"/>
      <c r="I18" s="30"/>
      <c r="J18" s="359"/>
      <c r="K18" s="526"/>
      <c r="L18" s="532"/>
      <c r="M18" s="533"/>
      <c r="N18" s="534"/>
      <c r="O18" s="541"/>
      <c r="P18" s="536"/>
      <c r="Q18" s="19"/>
      <c r="S18" s="451"/>
    </row>
    <row r="19" spans="1:19" ht="7.8" customHeight="1" x14ac:dyDescent="0.25">
      <c r="A19" s="258"/>
      <c r="B19" s="56"/>
      <c r="C19" s="20"/>
      <c r="D19" s="557"/>
      <c r="E19" s="556"/>
      <c r="F19" s="164"/>
      <c r="G19" s="164"/>
      <c r="H19" s="164"/>
      <c r="I19" s="164"/>
      <c r="J19" s="164"/>
      <c r="K19" s="164"/>
      <c r="L19" s="164"/>
      <c r="M19" s="164"/>
      <c r="N19" s="543"/>
      <c r="O19" s="160"/>
      <c r="P19" s="534"/>
      <c r="Q19" s="19"/>
      <c r="S19" s="232"/>
    </row>
    <row r="20" spans="1:19" ht="13.8" x14ac:dyDescent="0.25">
      <c r="A20" s="258"/>
      <c r="B20" s="56"/>
      <c r="C20" s="20"/>
      <c r="D20" s="528" t="s">
        <v>169</v>
      </c>
      <c r="E20" s="712" t="s">
        <v>261</v>
      </c>
      <c r="F20" s="712"/>
      <c r="G20" s="712"/>
      <c r="H20" s="712"/>
      <c r="I20" s="712"/>
      <c r="J20" s="712"/>
      <c r="K20" s="712"/>
      <c r="L20" s="181"/>
      <c r="M20" s="46"/>
      <c r="N20" s="46"/>
      <c r="O20" s="46"/>
      <c r="P20" s="83"/>
      <c r="Q20" s="19"/>
      <c r="S20" s="232"/>
    </row>
    <row r="21" spans="1:19" ht="3.6" customHeight="1" thickBot="1" x14ac:dyDescent="0.3">
      <c r="A21" s="258"/>
      <c r="B21" s="56"/>
      <c r="C21" s="20"/>
      <c r="D21" s="540"/>
      <c r="E21" s="511"/>
      <c r="F21" s="511"/>
      <c r="G21" s="511"/>
      <c r="H21" s="511"/>
      <c r="I21" s="511"/>
      <c r="J21" s="511"/>
      <c r="K21" s="39"/>
      <c r="L21" s="6"/>
      <c r="M21" s="20"/>
      <c r="N21" s="20"/>
      <c r="O21" s="20"/>
      <c r="P21" s="55"/>
      <c r="Q21" s="19"/>
      <c r="S21" s="232"/>
    </row>
    <row r="22" spans="1:19" ht="25.2" customHeight="1" thickBot="1" x14ac:dyDescent="0.3">
      <c r="A22" s="258"/>
      <c r="B22" s="56"/>
      <c r="C22" s="20"/>
      <c r="D22" s="540"/>
      <c r="E22" s="511"/>
      <c r="F22" s="511"/>
      <c r="G22" s="511"/>
      <c r="H22" s="511"/>
      <c r="I22" s="511"/>
      <c r="J22" s="511"/>
      <c r="K22" s="39"/>
      <c r="L22" s="704" t="s">
        <v>142</v>
      </c>
      <c r="M22" s="705"/>
      <c r="N22" s="157" t="s">
        <v>167</v>
      </c>
      <c r="O22" s="698" t="s">
        <v>167</v>
      </c>
      <c r="P22" s="699"/>
      <c r="Q22" s="19"/>
      <c r="S22" s="232"/>
    </row>
    <row r="23" spans="1:19" ht="3.6" customHeight="1" thickBot="1" x14ac:dyDescent="0.3">
      <c r="A23" s="258"/>
      <c r="B23" s="56"/>
      <c r="C23" s="20"/>
      <c r="D23" s="540"/>
      <c r="E23" s="511"/>
      <c r="F23" s="511"/>
      <c r="G23" s="511"/>
      <c r="H23" s="511"/>
      <c r="I23" s="511"/>
      <c r="J23" s="511"/>
      <c r="K23" s="39"/>
      <c r="L23" s="154"/>
      <c r="M23" s="154"/>
      <c r="N23" s="154"/>
      <c r="O23" s="154"/>
      <c r="P23" s="158"/>
      <c r="Q23" s="19"/>
      <c r="S23" s="232"/>
    </row>
    <row r="24" spans="1:19" ht="18.600000000000001" customHeight="1" thickBot="1" x14ac:dyDescent="0.3">
      <c r="A24" s="258"/>
      <c r="B24" s="56"/>
      <c r="C24" s="20"/>
      <c r="D24" s="540"/>
      <c r="E24" s="511"/>
      <c r="F24" s="355"/>
      <c r="G24" s="355"/>
      <c r="H24" s="6"/>
      <c r="I24" s="20"/>
      <c r="J24" s="362"/>
      <c r="K24" s="539"/>
      <c r="L24" s="713">
        <f>Seite2!I12</f>
        <v>0</v>
      </c>
      <c r="M24" s="714"/>
      <c r="N24" s="159">
        <f>ROUNDDOWN(L24*200,-2)</f>
        <v>0</v>
      </c>
      <c r="O24" s="708"/>
      <c r="P24" s="709"/>
      <c r="Q24" s="19"/>
      <c r="S24" s="232"/>
    </row>
    <row r="25" spans="1:19" ht="3.6" customHeight="1" x14ac:dyDescent="0.25">
      <c r="A25" s="258"/>
      <c r="B25" s="56"/>
      <c r="C25" s="20"/>
      <c r="D25" s="183"/>
      <c r="E25" s="361"/>
      <c r="F25" s="361"/>
      <c r="G25" s="361"/>
      <c r="H25" s="361"/>
      <c r="I25" s="361"/>
      <c r="J25" s="361"/>
      <c r="K25" s="44"/>
      <c r="L25" s="537"/>
      <c r="M25" s="538"/>
      <c r="N25" s="160"/>
      <c r="O25" s="541"/>
      <c r="P25" s="536"/>
      <c r="Q25" s="19"/>
      <c r="S25" s="232"/>
    </row>
    <row r="26" spans="1:19" ht="13.8" customHeight="1" x14ac:dyDescent="0.25">
      <c r="A26" s="258"/>
      <c r="B26" s="56"/>
      <c r="C26" s="20"/>
      <c r="D26" s="511"/>
      <c r="E26" s="361"/>
      <c r="F26" s="361"/>
      <c r="G26" s="361"/>
      <c r="H26" s="361"/>
      <c r="I26" s="361"/>
      <c r="J26" s="361"/>
      <c r="K26" s="44"/>
      <c r="L26" s="184"/>
      <c r="M26" s="30"/>
      <c r="N26" s="30"/>
      <c r="O26" s="30"/>
      <c r="P26" s="30"/>
      <c r="Q26" s="19"/>
      <c r="S26" s="232"/>
    </row>
    <row r="27" spans="1:19" ht="14.4" customHeight="1" x14ac:dyDescent="0.25">
      <c r="A27" s="258"/>
      <c r="B27" s="56"/>
      <c r="C27" s="20"/>
      <c r="D27" s="527" t="s">
        <v>174</v>
      </c>
      <c r="E27" s="706" t="s">
        <v>262</v>
      </c>
      <c r="F27" s="707"/>
      <c r="G27" s="707"/>
      <c r="H27" s="707"/>
      <c r="I27" s="707"/>
      <c r="J27" s="707"/>
      <c r="K27" s="707"/>
      <c r="L27" s="181"/>
      <c r="M27" s="46"/>
      <c r="N27" s="46"/>
      <c r="O27" s="46"/>
      <c r="P27" s="83"/>
      <c r="Q27" s="19"/>
      <c r="S27" s="232"/>
    </row>
    <row r="28" spans="1:19" ht="3.6" customHeight="1" thickBot="1" x14ac:dyDescent="0.3">
      <c r="A28" s="258"/>
      <c r="B28" s="56"/>
      <c r="C28" s="20"/>
      <c r="D28" s="548"/>
      <c r="E28" s="549"/>
      <c r="F28" s="550"/>
      <c r="G28" s="550"/>
      <c r="H28" s="550"/>
      <c r="I28" s="550"/>
      <c r="J28" s="550"/>
      <c r="K28" s="550"/>
      <c r="L28" s="186"/>
      <c r="M28" s="54"/>
      <c r="N28" s="46"/>
      <c r="O28" s="20"/>
      <c r="P28" s="531"/>
      <c r="Q28" s="19"/>
      <c r="S28" s="232"/>
    </row>
    <row r="29" spans="1:19" ht="25.2" customHeight="1" thickBot="1" x14ac:dyDescent="0.3">
      <c r="A29" s="258"/>
      <c r="B29" s="56"/>
      <c r="C29" s="20"/>
      <c r="D29" s="540"/>
      <c r="E29" s="552"/>
      <c r="F29" s="547"/>
      <c r="G29" s="547"/>
      <c r="H29" s="547"/>
      <c r="I29" s="547"/>
      <c r="J29" s="547"/>
      <c r="K29" s="547"/>
      <c r="L29" s="718" t="s">
        <v>269</v>
      </c>
      <c r="M29" s="719"/>
      <c r="N29" s="157" t="s">
        <v>167</v>
      </c>
      <c r="O29" s="698" t="s">
        <v>167</v>
      </c>
      <c r="P29" s="699"/>
      <c r="Q29" s="19"/>
      <c r="S29" s="232"/>
    </row>
    <row r="30" spans="1:19" ht="3.6" customHeight="1" thickBot="1" x14ac:dyDescent="0.3">
      <c r="A30" s="258"/>
      <c r="B30" s="56"/>
      <c r="C30" s="20"/>
      <c r="D30" s="540"/>
      <c r="E30" s="552"/>
      <c r="F30" s="547"/>
      <c r="G30" s="547"/>
      <c r="H30" s="547"/>
      <c r="I30" s="547"/>
      <c r="J30" s="547"/>
      <c r="K30" s="547"/>
      <c r="L30" s="6"/>
      <c r="M30" s="20"/>
      <c r="N30" s="154"/>
      <c r="O30" s="154"/>
      <c r="P30" s="158"/>
      <c r="Q30" s="19"/>
      <c r="S30" s="232"/>
    </row>
    <row r="31" spans="1:19" ht="18.600000000000001" customHeight="1" thickBot="1" x14ac:dyDescent="0.3">
      <c r="A31" s="258"/>
      <c r="B31" s="56"/>
      <c r="C31" s="20"/>
      <c r="D31" s="540"/>
      <c r="E31" s="552" t="s">
        <v>302</v>
      </c>
      <c r="F31" s="547"/>
      <c r="G31" s="547"/>
      <c r="H31" s="547"/>
      <c r="I31" s="710"/>
      <c r="J31" s="711"/>
      <c r="K31" s="547"/>
      <c r="L31" s="720">
        <v>20000</v>
      </c>
      <c r="M31" s="721"/>
      <c r="N31" s="159">
        <f>ROUNDDOWN(I31*20000,-2)</f>
        <v>0</v>
      </c>
      <c r="O31" s="708"/>
      <c r="P31" s="709"/>
      <c r="Q31" s="19"/>
      <c r="S31" s="232"/>
    </row>
    <row r="32" spans="1:19" ht="3.6" customHeight="1" x14ac:dyDescent="0.25">
      <c r="A32" s="258"/>
      <c r="B32" s="56"/>
      <c r="C32" s="20"/>
      <c r="D32" s="183"/>
      <c r="E32" s="551"/>
      <c r="F32" s="551"/>
      <c r="G32" s="551"/>
      <c r="H32" s="551"/>
      <c r="I32" s="551"/>
      <c r="J32" s="551"/>
      <c r="K32" s="551"/>
      <c r="L32" s="184"/>
      <c r="M32" s="30"/>
      <c r="N32" s="160"/>
      <c r="O32" s="546"/>
      <c r="P32" s="536"/>
      <c r="Q32" s="19"/>
      <c r="S32" s="232"/>
    </row>
    <row r="33" spans="1:19" ht="13.2" customHeight="1" x14ac:dyDescent="0.25">
      <c r="A33" s="258"/>
      <c r="B33" s="56"/>
      <c r="C33" s="20"/>
      <c r="D33" s="511"/>
      <c r="E33" s="511"/>
      <c r="F33" s="511"/>
      <c r="G33" s="511"/>
      <c r="H33" s="511"/>
      <c r="I33" s="511"/>
      <c r="J33" s="511"/>
      <c r="K33" s="39"/>
      <c r="L33" s="6"/>
      <c r="M33" s="20"/>
      <c r="N33" s="20"/>
      <c r="O33" s="20"/>
      <c r="P33" s="20"/>
      <c r="Q33" s="19"/>
      <c r="S33" s="232"/>
    </row>
    <row r="34" spans="1:19" ht="3.6" customHeight="1" thickBot="1" x14ac:dyDescent="0.3">
      <c r="A34" s="258"/>
      <c r="B34" s="56"/>
      <c r="C34" s="20"/>
      <c r="D34" s="163"/>
      <c r="E34" s="518"/>
      <c r="F34" s="515"/>
      <c r="G34" s="515"/>
      <c r="H34" s="515"/>
      <c r="I34" s="515"/>
      <c r="J34" s="515"/>
      <c r="K34" s="515"/>
      <c r="L34" s="515"/>
      <c r="M34" s="515"/>
      <c r="N34" s="515"/>
      <c r="O34" s="54"/>
      <c r="P34" s="514"/>
      <c r="Q34" s="19"/>
      <c r="S34" s="232"/>
    </row>
    <row r="35" spans="1:19" ht="18.600000000000001" customHeight="1" thickTop="1" thickBot="1" x14ac:dyDescent="0.3">
      <c r="A35" s="258"/>
      <c r="B35" s="56"/>
      <c r="C35" s="20"/>
      <c r="D35" s="519" t="s">
        <v>257</v>
      </c>
      <c r="E35" s="553" t="s">
        <v>258</v>
      </c>
      <c r="F35" s="516"/>
      <c r="G35" s="516"/>
      <c r="H35" s="516"/>
      <c r="I35" s="516"/>
      <c r="J35" s="516"/>
      <c r="K35" s="516"/>
      <c r="L35" s="516"/>
      <c r="M35" s="516"/>
      <c r="N35" s="516"/>
      <c r="O35" s="20"/>
      <c r="P35" s="568">
        <f>(N9+N17+N24+N31)</f>
        <v>0</v>
      </c>
      <c r="Q35" s="19"/>
    </row>
    <row r="36" spans="1:19" ht="3.6" customHeight="1" thickTop="1" x14ac:dyDescent="0.25">
      <c r="A36" s="258"/>
      <c r="B36" s="56"/>
      <c r="C36" s="20"/>
      <c r="D36" s="520"/>
      <c r="E36" s="517"/>
      <c r="F36" s="517"/>
      <c r="G36" s="517"/>
      <c r="H36" s="517"/>
      <c r="I36" s="517"/>
      <c r="J36" s="517"/>
      <c r="K36" s="517"/>
      <c r="L36" s="517"/>
      <c r="M36" s="517"/>
      <c r="N36" s="517"/>
      <c r="O36" s="30"/>
      <c r="P36" s="79"/>
      <c r="Q36" s="19"/>
    </row>
    <row r="37" spans="1:19" ht="6.6" customHeight="1" x14ac:dyDescent="0.25">
      <c r="A37" s="258"/>
      <c r="B37" s="56"/>
      <c r="C37" s="20"/>
      <c r="D37" s="516"/>
      <c r="E37" s="516"/>
      <c r="F37" s="516"/>
      <c r="G37" s="516"/>
      <c r="H37" s="516"/>
      <c r="I37" s="516"/>
      <c r="J37" s="516"/>
      <c r="K37" s="516"/>
      <c r="L37" s="516"/>
      <c r="M37" s="516"/>
      <c r="N37" s="516"/>
      <c r="O37" s="20"/>
      <c r="P37" s="20"/>
      <c r="Q37" s="19"/>
    </row>
    <row r="38" spans="1:19" ht="10.199999999999999" customHeight="1" x14ac:dyDescent="0.25">
      <c r="A38" s="258"/>
      <c r="B38" s="56"/>
      <c r="C38" s="49" t="s">
        <v>318</v>
      </c>
      <c r="D38" s="516"/>
      <c r="E38" s="516"/>
      <c r="F38" s="516"/>
      <c r="G38" s="516"/>
      <c r="H38" s="516"/>
      <c r="I38" s="516"/>
      <c r="J38" s="516"/>
      <c r="K38" s="516"/>
      <c r="L38" s="516"/>
      <c r="M38" s="516"/>
      <c r="N38" s="516"/>
      <c r="O38" s="20"/>
      <c r="P38" s="20"/>
      <c r="Q38" s="19"/>
    </row>
    <row r="39" spans="1:19" ht="9" customHeight="1" x14ac:dyDescent="0.25">
      <c r="A39" s="258"/>
      <c r="B39" s="56"/>
      <c r="C39" s="49" t="s">
        <v>265</v>
      </c>
      <c r="D39" s="516"/>
      <c r="E39" s="516"/>
      <c r="F39" s="564" t="s">
        <v>264</v>
      </c>
      <c r="G39" s="516"/>
      <c r="H39" s="516"/>
      <c r="I39" s="516"/>
      <c r="J39" s="516"/>
      <c r="K39" s="516"/>
      <c r="L39" s="516"/>
      <c r="M39" s="516"/>
      <c r="N39" s="516"/>
      <c r="O39" s="20"/>
      <c r="P39" s="20"/>
      <c r="Q39" s="19"/>
    </row>
    <row r="40" spans="1:19" ht="9.6" customHeight="1" x14ac:dyDescent="0.25">
      <c r="A40" s="258"/>
      <c r="B40" s="82"/>
      <c r="C40" s="521" t="s">
        <v>267</v>
      </c>
      <c r="D40" s="361"/>
      <c r="E40" s="361"/>
      <c r="F40" s="563" t="s">
        <v>266</v>
      </c>
      <c r="G40" s="563"/>
      <c r="H40" s="505"/>
      <c r="I40" s="506"/>
      <c r="J40" s="506"/>
      <c r="K40" s="506"/>
      <c r="L40" s="506"/>
      <c r="M40" s="507"/>
      <c r="N40" s="507"/>
      <c r="O40" s="30"/>
      <c r="P40" s="30"/>
      <c r="Q40" s="206"/>
    </row>
    <row r="41" spans="1:19" ht="21.75" customHeight="1" x14ac:dyDescent="0.25"/>
    <row r="42" spans="1:19" ht="21.3" customHeight="1" x14ac:dyDescent="0.25"/>
    <row r="43" spans="1:19" ht="26.55" customHeight="1" x14ac:dyDescent="0.25"/>
    <row r="44" spans="1:19" ht="16.5" customHeight="1" x14ac:dyDescent="0.25"/>
    <row r="45" spans="1:19" ht="19.5" customHeight="1" x14ac:dyDescent="0.25"/>
    <row r="46" spans="1:19" ht="15.75" customHeight="1" x14ac:dyDescent="0.25"/>
    <row r="47" spans="1:19" ht="20.25" customHeight="1" x14ac:dyDescent="0.25"/>
    <row r="48" spans="1:19" ht="16.5" customHeight="1" x14ac:dyDescent="0.25"/>
    <row r="49" spans="2:16" ht="27" customHeight="1" x14ac:dyDescent="0.25"/>
    <row r="50" spans="2:16" ht="38.25" customHeight="1" x14ac:dyDescent="0.25"/>
    <row r="51" spans="2:16" ht="33.75" customHeight="1" x14ac:dyDescent="0.25"/>
    <row r="52" spans="2:16" ht="17.55" customHeight="1" x14ac:dyDescent="0.25"/>
    <row r="53" spans="2:16" ht="16.5" customHeight="1" x14ac:dyDescent="0.25"/>
    <row r="54" spans="2:16" ht="16.5" customHeight="1" x14ac:dyDescent="0.25"/>
    <row r="55" spans="2:16" ht="25.5" customHeight="1" x14ac:dyDescent="0.25"/>
    <row r="56" spans="2:16" ht="3.75" customHeight="1" x14ac:dyDescent="0.25"/>
    <row r="57" spans="2:16" ht="16.5" customHeight="1" x14ac:dyDescent="0.25">
      <c r="D57" s="237"/>
      <c r="E57" s="238"/>
      <c r="H57" s="239"/>
      <c r="I57" s="235"/>
      <c r="J57" s="235"/>
      <c r="K57" s="239"/>
      <c r="L57" s="239"/>
    </row>
    <row r="58" spans="2:16" ht="4.8" customHeight="1" x14ac:dyDescent="0.25"/>
    <row r="59" spans="2:16" ht="14.25" customHeight="1" x14ac:dyDescent="0.25"/>
    <row r="60" spans="2:16" ht="21.3" customHeight="1" x14ac:dyDescent="0.25">
      <c r="B60" s="238"/>
      <c r="C60" s="240"/>
      <c r="D60" s="238"/>
      <c r="E60" s="238"/>
      <c r="F60" s="238"/>
      <c r="G60" s="238"/>
      <c r="H60" s="238"/>
      <c r="I60" s="238"/>
      <c r="J60" s="238"/>
    </row>
    <row r="61" spans="2:16" ht="16.5" customHeight="1" x14ac:dyDescent="0.25">
      <c r="B61" s="238"/>
      <c r="C61" s="240"/>
      <c r="D61" s="241"/>
      <c r="E61" s="242"/>
      <c r="F61" s="238"/>
      <c r="G61" s="243"/>
      <c r="H61" s="244"/>
      <c r="J61" s="238"/>
      <c r="O61" s="245"/>
      <c r="P61" s="245"/>
    </row>
    <row r="62" spans="2:16" ht="16.5" customHeight="1" x14ac:dyDescent="0.25">
      <c r="B62" s="238"/>
      <c r="C62" s="240"/>
      <c r="D62" s="246"/>
      <c r="E62" s="243"/>
      <c r="F62" s="243"/>
      <c r="G62" s="243"/>
      <c r="H62" s="247"/>
      <c r="I62" s="248"/>
      <c r="J62" s="249"/>
      <c r="O62" s="250"/>
    </row>
    <row r="63" spans="2:16" ht="16.5" customHeight="1" x14ac:dyDescent="0.25">
      <c r="D63" s="246"/>
      <c r="E63" s="722"/>
      <c r="F63" s="722"/>
      <c r="G63" s="722"/>
      <c r="H63" s="722"/>
      <c r="I63" s="702"/>
      <c r="J63" s="702"/>
      <c r="O63" s="250"/>
    </row>
    <row r="64" spans="2:16" ht="16.5" customHeight="1" x14ac:dyDescent="0.25">
      <c r="D64" s="251"/>
      <c r="E64" s="242"/>
      <c r="F64" s="232"/>
      <c r="G64" s="235"/>
      <c r="H64" s="235"/>
      <c r="I64" s="235"/>
      <c r="J64" s="235"/>
      <c r="O64" s="250"/>
    </row>
    <row r="65" spans="4:12" ht="15" customHeight="1" x14ac:dyDescent="0.25">
      <c r="D65" s="251"/>
      <c r="E65" s="232"/>
      <c r="F65" s="232"/>
    </row>
    <row r="66" spans="4:12" ht="16.5" customHeight="1" x14ac:dyDescent="0.25">
      <c r="D66" s="241"/>
      <c r="E66" s="242"/>
      <c r="F66" s="232"/>
    </row>
    <row r="67" spans="4:12" ht="16.5" customHeight="1" x14ac:dyDescent="0.25">
      <c r="D67" s="246"/>
      <c r="E67" s="252"/>
      <c r="F67" s="232"/>
      <c r="L67" s="245"/>
    </row>
    <row r="68" spans="4:12" ht="9.75" customHeight="1" x14ac:dyDescent="0.25">
      <c r="D68" s="246"/>
      <c r="E68" s="235"/>
      <c r="F68" s="232"/>
      <c r="H68" s="253"/>
      <c r="J68" s="236"/>
    </row>
    <row r="69" spans="4:12" ht="16.5" customHeight="1" x14ac:dyDescent="0.25">
      <c r="D69" s="246"/>
      <c r="E69" s="722"/>
      <c r="F69" s="722"/>
      <c r="G69" s="722"/>
      <c r="H69" s="250"/>
      <c r="J69" s="703"/>
      <c r="K69" s="703"/>
      <c r="L69" s="250"/>
    </row>
    <row r="70" spans="4:12" ht="9.75" customHeight="1" x14ac:dyDescent="0.25">
      <c r="D70" s="246"/>
      <c r="E70" s="254"/>
      <c r="F70" s="254"/>
      <c r="G70" s="254"/>
      <c r="H70" s="253"/>
      <c r="J70" s="236"/>
      <c r="K70" s="245"/>
    </row>
    <row r="71" spans="4:12" ht="16.5" customHeight="1" x14ac:dyDescent="0.25">
      <c r="D71" s="246"/>
      <c r="E71" s="235"/>
      <c r="F71" s="235"/>
      <c r="J71" s="703"/>
      <c r="K71" s="703"/>
      <c r="L71" s="250"/>
    </row>
    <row r="72" spans="4:12" ht="6" customHeight="1" x14ac:dyDescent="0.25">
      <c r="D72" s="246"/>
      <c r="E72" s="235"/>
      <c r="F72" s="235"/>
      <c r="J72" s="255"/>
      <c r="K72" s="255"/>
      <c r="L72" s="250"/>
    </row>
    <row r="73" spans="4:12" ht="15" customHeight="1" x14ac:dyDescent="0.25">
      <c r="D73" s="246"/>
      <c r="E73" s="235"/>
      <c r="F73" s="235"/>
    </row>
    <row r="74" spans="4:12" ht="9.75" customHeight="1" x14ac:dyDescent="0.25">
      <c r="D74" s="246"/>
      <c r="E74" s="235"/>
      <c r="F74" s="232"/>
      <c r="H74" s="253"/>
      <c r="J74" s="236"/>
    </row>
    <row r="75" spans="4:12" ht="16.5" customHeight="1" x14ac:dyDescent="0.25">
      <c r="D75" s="246"/>
      <c r="E75" s="722"/>
      <c r="F75" s="722"/>
      <c r="G75" s="722"/>
      <c r="H75" s="250"/>
      <c r="J75" s="703"/>
      <c r="K75" s="703"/>
      <c r="L75" s="250"/>
    </row>
    <row r="76" spans="4:12" ht="9.75" customHeight="1" x14ac:dyDescent="0.25">
      <c r="D76" s="246"/>
      <c r="E76" s="254"/>
      <c r="F76" s="254"/>
      <c r="G76" s="254"/>
      <c r="H76" s="253"/>
      <c r="J76" s="236"/>
      <c r="K76" s="245"/>
    </row>
    <row r="77" spans="4:12" ht="16.5" customHeight="1" x14ac:dyDescent="0.25">
      <c r="D77" s="246"/>
      <c r="E77" s="235"/>
      <c r="F77" s="235"/>
      <c r="J77" s="703"/>
      <c r="K77" s="703"/>
      <c r="L77" s="250"/>
    </row>
    <row r="78" spans="4:12" ht="9.75" customHeight="1" x14ac:dyDescent="0.25">
      <c r="D78" s="246"/>
      <c r="E78" s="235"/>
      <c r="F78" s="232"/>
      <c r="H78" s="253"/>
      <c r="J78" s="236"/>
    </row>
    <row r="79" spans="4:12" ht="16.5" customHeight="1" x14ac:dyDescent="0.25">
      <c r="D79" s="246"/>
      <c r="E79" s="722"/>
      <c r="F79" s="722"/>
      <c r="G79" s="722"/>
      <c r="H79" s="250"/>
      <c r="J79" s="703"/>
      <c r="K79" s="703"/>
      <c r="L79" s="250"/>
    </row>
    <row r="80" spans="4:12" ht="9.75" customHeight="1" x14ac:dyDescent="0.25">
      <c r="D80" s="246"/>
      <c r="E80" s="254"/>
      <c r="F80" s="254"/>
      <c r="G80" s="254"/>
      <c r="H80" s="253"/>
      <c r="J80" s="236"/>
      <c r="K80" s="245"/>
    </row>
    <row r="81" spans="3:16" ht="16.5" customHeight="1" x14ac:dyDescent="0.25">
      <c r="D81" s="246"/>
      <c r="E81" s="235"/>
      <c r="F81" s="235"/>
      <c r="J81" s="703"/>
      <c r="K81" s="703"/>
      <c r="L81" s="250"/>
    </row>
    <row r="82" spans="3:16" ht="17.55" customHeight="1" x14ac:dyDescent="0.25">
      <c r="C82" s="240"/>
      <c r="D82" s="242"/>
      <c r="L82" s="250"/>
    </row>
    <row r="83" spans="3:16" ht="24.75" customHeight="1" x14ac:dyDescent="0.25">
      <c r="D83" s="256"/>
      <c r="I83" s="245"/>
      <c r="J83" s="245"/>
    </row>
    <row r="84" spans="3:16" ht="15" customHeight="1" x14ac:dyDescent="0.25">
      <c r="D84" s="241"/>
      <c r="E84" s="242"/>
      <c r="F84" s="238"/>
      <c r="G84" s="238"/>
      <c r="H84" s="238"/>
      <c r="I84" s="238"/>
      <c r="J84" s="238"/>
      <c r="K84" s="238"/>
      <c r="L84" s="249"/>
      <c r="P84" s="245"/>
    </row>
    <row r="85" spans="3:16" ht="16.5" customHeight="1" x14ac:dyDescent="0.25">
      <c r="D85" s="246"/>
      <c r="E85" s="235"/>
      <c r="H85" s="232"/>
      <c r="L85" s="250"/>
    </row>
    <row r="86" spans="3:16" x14ac:dyDescent="0.25">
      <c r="D86" s="234"/>
      <c r="J86" s="324">
        <v>1</v>
      </c>
    </row>
    <row r="88" spans="3:16" ht="14.25" customHeight="1" x14ac:dyDescent="0.25"/>
    <row r="89" spans="3:16" x14ac:dyDescent="0.25">
      <c r="H89" s="235"/>
      <c r="I89" s="235"/>
      <c r="J89" s="702"/>
      <c r="K89" s="702"/>
      <c r="L89" s="702"/>
      <c r="M89" s="702"/>
      <c r="N89" s="702"/>
      <c r="O89" s="702"/>
      <c r="P89" s="702"/>
    </row>
    <row r="104" spans="10:10" x14ac:dyDescent="0.25">
      <c r="J104">
        <v>1</v>
      </c>
    </row>
  </sheetData>
  <sheetProtection algorithmName="SHA-512" hashValue="GOHHqOtKt+LEPORvNLPCuG1MrevR65I6ihFLoz0Cg5+sd4enGregJc41anYk8Z5u0+s6mWtMuT0vearXzCU00w==" saltValue="8ZUvty1fmoSIwbmQXc3AdQ==" spinCount="100000" sheet="1" selectLockedCells="1"/>
  <mergeCells count="30">
    <mergeCell ref="L17:M17"/>
    <mergeCell ref="O17:P17"/>
    <mergeCell ref="J81:K81"/>
    <mergeCell ref="E15:K15"/>
    <mergeCell ref="O22:P22"/>
    <mergeCell ref="L24:M24"/>
    <mergeCell ref="O24:P24"/>
    <mergeCell ref="L29:M29"/>
    <mergeCell ref="L31:M31"/>
    <mergeCell ref="E79:G79"/>
    <mergeCell ref="J79:K79"/>
    <mergeCell ref="E69:G69"/>
    <mergeCell ref="E75:G75"/>
    <mergeCell ref="E63:H63"/>
    <mergeCell ref="O7:P7"/>
    <mergeCell ref="O9:P9"/>
    <mergeCell ref="J89:P89"/>
    <mergeCell ref="J69:K69"/>
    <mergeCell ref="J71:K71"/>
    <mergeCell ref="J75:K75"/>
    <mergeCell ref="J77:K77"/>
    <mergeCell ref="I63:J63"/>
    <mergeCell ref="L15:M15"/>
    <mergeCell ref="O15:P15"/>
    <mergeCell ref="E27:K27"/>
    <mergeCell ref="O29:P29"/>
    <mergeCell ref="O31:P31"/>
    <mergeCell ref="I31:J31"/>
    <mergeCell ref="E20:K20"/>
    <mergeCell ref="L22:M22"/>
  </mergeCells>
  <phoneticPr fontId="3" type="noConversion"/>
  <pageMargins left="0.59055118110236227" right="0.59055118110236227" top="0.59055118110236227" bottom="0.78740157480314965"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7"/>
  <sheetViews>
    <sheetView showGridLines="0" showZeros="0" topLeftCell="C6" zoomScaleNormal="100" zoomScaleSheetLayoutView="100" workbookViewId="0">
      <selection activeCell="I13" sqref="I13"/>
    </sheetView>
  </sheetViews>
  <sheetFormatPr baseColWidth="10" defaultColWidth="11.5546875" defaultRowHeight="13.2" x14ac:dyDescent="0.25"/>
  <cols>
    <col min="1" max="1" width="0" hidden="1" customWidth="1"/>
    <col min="2" max="2" width="0.44140625" hidden="1" customWidth="1"/>
    <col min="3" max="3" width="3" customWidth="1"/>
    <col min="4" max="4" width="4.109375" customWidth="1"/>
    <col min="5" max="5" width="7.21875" customWidth="1"/>
    <col min="6" max="6" width="6.77734375" customWidth="1"/>
    <col min="7" max="7" width="9.21875" customWidth="1"/>
    <col min="8" max="8" width="15.44140625" customWidth="1"/>
    <col min="9" max="9" width="5.109375" customWidth="1"/>
    <col min="10" max="10" width="6" customWidth="1"/>
    <col min="13" max="13" width="11.21875" customWidth="1"/>
    <col min="15" max="15" width="12" customWidth="1"/>
    <col min="16" max="16" width="0.44140625" customWidth="1"/>
    <col min="20" max="20" width="47.77734375" customWidth="1"/>
  </cols>
  <sheetData>
    <row r="1" spans="1:20" ht="10.5" customHeight="1" x14ac:dyDescent="0.25">
      <c r="A1" s="306"/>
      <c r="B1" s="15"/>
      <c r="C1" s="15"/>
      <c r="D1" s="16"/>
      <c r="E1" s="16"/>
      <c r="F1" s="16"/>
      <c r="G1" s="16"/>
      <c r="H1" s="16"/>
      <c r="I1" s="16"/>
      <c r="J1" s="16"/>
      <c r="K1" s="16"/>
      <c r="L1" s="16"/>
      <c r="M1" s="16"/>
      <c r="N1" s="16"/>
      <c r="O1" s="16"/>
      <c r="P1" s="17"/>
    </row>
    <row r="2" spans="1:20" ht="31.5" customHeight="1" thickBot="1" x14ac:dyDescent="0.3">
      <c r="A2" s="258"/>
      <c r="B2" s="18"/>
      <c r="C2" s="188" t="s">
        <v>225</v>
      </c>
      <c r="D2" s="189"/>
      <c r="E2" s="190"/>
      <c r="F2" s="190"/>
      <c r="G2" s="190"/>
      <c r="H2" s="190"/>
      <c r="I2" s="191"/>
      <c r="J2" s="191"/>
      <c r="K2" s="30"/>
      <c r="L2" s="30"/>
      <c r="M2" s="726"/>
      <c r="N2" s="726"/>
      <c r="O2" s="726"/>
      <c r="P2" s="19"/>
    </row>
    <row r="3" spans="1:20" ht="33" customHeight="1" x14ac:dyDescent="0.25">
      <c r="A3" s="258"/>
      <c r="B3" s="18"/>
      <c r="C3" s="18"/>
      <c r="D3" s="192" t="s">
        <v>86</v>
      </c>
      <c r="E3" s="735" t="s">
        <v>77</v>
      </c>
      <c r="F3" s="735"/>
      <c r="G3" s="46"/>
      <c r="H3" s="83"/>
      <c r="I3" s="736" t="s">
        <v>79</v>
      </c>
      <c r="J3" s="737"/>
      <c r="K3" s="737"/>
      <c r="L3" s="737"/>
      <c r="M3" s="193"/>
      <c r="N3" s="740" t="s">
        <v>79</v>
      </c>
      <c r="O3" s="741"/>
      <c r="P3" s="19"/>
    </row>
    <row r="4" spans="1:20" ht="42" customHeight="1" x14ac:dyDescent="0.25">
      <c r="A4" s="258"/>
      <c r="B4" s="18"/>
      <c r="C4" s="18"/>
      <c r="D4" s="110"/>
      <c r="E4" s="738" t="s">
        <v>141</v>
      </c>
      <c r="F4" s="739"/>
      <c r="G4" s="739"/>
      <c r="H4" s="112" t="s">
        <v>136</v>
      </c>
      <c r="I4" s="194" t="s">
        <v>78</v>
      </c>
      <c r="J4" s="195" t="s">
        <v>137</v>
      </c>
      <c r="K4" s="194" t="s">
        <v>138</v>
      </c>
      <c r="L4" s="196" t="s">
        <v>139</v>
      </c>
      <c r="M4" s="197" t="s">
        <v>106</v>
      </c>
      <c r="N4" s="194" t="s">
        <v>97</v>
      </c>
      <c r="O4" s="198" t="s">
        <v>140</v>
      </c>
      <c r="P4" s="19"/>
    </row>
    <row r="5" spans="1:20" ht="32.25" customHeight="1" x14ac:dyDescent="0.25">
      <c r="A5" s="258"/>
      <c r="B5" s="18"/>
      <c r="C5" s="18"/>
      <c r="D5" s="110"/>
      <c r="E5" s="723"/>
      <c r="F5" s="724"/>
      <c r="G5" s="724"/>
      <c r="H5" s="10"/>
      <c r="I5" s="1"/>
      <c r="J5" s="1"/>
      <c r="K5" s="199">
        <f t="shared" ref="K5:K8" si="0">(H5*I5)/100</f>
        <v>0</v>
      </c>
      <c r="L5" s="145">
        <f>H5*J5/100</f>
        <v>0</v>
      </c>
      <c r="M5" s="138"/>
      <c r="N5" s="200"/>
      <c r="O5" s="354"/>
      <c r="P5" s="19"/>
    </row>
    <row r="6" spans="1:20" ht="32.25" customHeight="1" x14ac:dyDescent="0.25">
      <c r="A6" s="258"/>
      <c r="B6" s="18"/>
      <c r="C6" s="18"/>
      <c r="D6" s="110"/>
      <c r="E6" s="723"/>
      <c r="F6" s="724"/>
      <c r="G6" s="725"/>
      <c r="H6" s="10"/>
      <c r="I6" s="1"/>
      <c r="J6" s="1"/>
      <c r="K6" s="199">
        <f t="shared" si="0"/>
        <v>0</v>
      </c>
      <c r="L6" s="145">
        <f>H6*J6/100</f>
        <v>0</v>
      </c>
      <c r="M6" s="138"/>
      <c r="N6" s="200"/>
      <c r="O6" s="354"/>
      <c r="P6" s="19"/>
    </row>
    <row r="7" spans="1:20" ht="32.25" customHeight="1" x14ac:dyDescent="0.25">
      <c r="A7" s="258"/>
      <c r="B7" s="18"/>
      <c r="C7" s="18"/>
      <c r="D7" s="110"/>
      <c r="E7" s="730"/>
      <c r="F7" s="731"/>
      <c r="G7" s="731"/>
      <c r="H7" s="10"/>
      <c r="I7" s="1"/>
      <c r="J7" s="1"/>
      <c r="K7" s="199">
        <f t="shared" si="0"/>
        <v>0</v>
      </c>
      <c r="L7" s="145">
        <f>H7*J7/100</f>
        <v>0</v>
      </c>
      <c r="M7" s="138"/>
      <c r="N7" s="200"/>
      <c r="O7" s="354"/>
      <c r="P7" s="19"/>
    </row>
    <row r="8" spans="1:20" ht="32.25" customHeight="1" x14ac:dyDescent="0.25">
      <c r="A8" s="258"/>
      <c r="B8" s="18"/>
      <c r="C8" s="18"/>
      <c r="D8" s="110"/>
      <c r="E8" s="733" t="s">
        <v>80</v>
      </c>
      <c r="F8" s="734"/>
      <c r="G8" s="734"/>
      <c r="H8" s="144">
        <f>Vorblatt!K36</f>
        <v>0</v>
      </c>
      <c r="I8" s="201">
        <v>4.5</v>
      </c>
      <c r="J8" s="201">
        <v>1</v>
      </c>
      <c r="K8" s="199">
        <f t="shared" si="0"/>
        <v>0</v>
      </c>
      <c r="L8" s="145">
        <f>H8*(J8/100)</f>
        <v>0</v>
      </c>
      <c r="M8" s="138"/>
      <c r="N8" s="200"/>
      <c r="O8" s="354"/>
      <c r="P8" s="19"/>
      <c r="T8" s="257"/>
    </row>
    <row r="9" spans="1:20" ht="32.25" customHeight="1" x14ac:dyDescent="0.25">
      <c r="A9" s="258"/>
      <c r="B9" s="18"/>
      <c r="C9" s="18"/>
      <c r="D9" s="110"/>
      <c r="E9" s="733" t="s">
        <v>256</v>
      </c>
      <c r="F9" s="734"/>
      <c r="G9" s="742"/>
      <c r="H9" s="144">
        <f>Seite3!N9</f>
        <v>0</v>
      </c>
      <c r="I9" s="202"/>
      <c r="J9" s="203"/>
      <c r="K9" s="199"/>
      <c r="L9" s="145"/>
      <c r="M9" s="463"/>
      <c r="N9" s="459"/>
      <c r="O9" s="453"/>
      <c r="P9" s="19"/>
      <c r="T9" s="257"/>
    </row>
    <row r="10" spans="1:20" ht="32.25" customHeight="1" x14ac:dyDescent="0.25">
      <c r="A10" s="258"/>
      <c r="B10" s="18"/>
      <c r="C10" s="18"/>
      <c r="D10" s="110"/>
      <c r="E10" s="733" t="s">
        <v>268</v>
      </c>
      <c r="F10" s="734"/>
      <c r="G10" s="742"/>
      <c r="H10" s="144">
        <f>Seite3!N17</f>
        <v>0</v>
      </c>
      <c r="I10" s="202"/>
      <c r="J10" s="203"/>
      <c r="K10" s="199"/>
      <c r="L10" s="145"/>
      <c r="M10" s="463"/>
      <c r="N10" s="459"/>
      <c r="O10" s="453"/>
      <c r="P10" s="19"/>
      <c r="T10" s="257"/>
    </row>
    <row r="11" spans="1:20" ht="32.25" customHeight="1" x14ac:dyDescent="0.25">
      <c r="A11" s="258"/>
      <c r="B11" s="18"/>
      <c r="C11" s="18"/>
      <c r="D11" s="110"/>
      <c r="E11" s="733" t="s">
        <v>261</v>
      </c>
      <c r="F11" s="734"/>
      <c r="G11" s="742"/>
      <c r="H11" s="144">
        <f>Seite3!N24</f>
        <v>0</v>
      </c>
      <c r="I11" s="202"/>
      <c r="J11" s="203"/>
      <c r="K11" s="199"/>
      <c r="L11" s="145"/>
      <c r="M11" s="463"/>
      <c r="N11" s="459"/>
      <c r="O11" s="453"/>
      <c r="P11" s="19"/>
      <c r="T11" s="257"/>
    </row>
    <row r="12" spans="1:20" ht="32.25" customHeight="1" x14ac:dyDescent="0.25">
      <c r="A12" s="258"/>
      <c r="B12" s="18"/>
      <c r="C12" s="18"/>
      <c r="D12" s="110"/>
      <c r="E12" s="733" t="s">
        <v>262</v>
      </c>
      <c r="F12" s="734"/>
      <c r="G12" s="742"/>
      <c r="H12" s="144">
        <f>Seite3!N31</f>
        <v>0</v>
      </c>
      <c r="I12" s="202"/>
      <c r="J12" s="203"/>
      <c r="K12" s="199"/>
      <c r="L12" s="145"/>
      <c r="M12" s="463"/>
      <c r="N12" s="459"/>
      <c r="O12" s="453"/>
      <c r="P12" s="19"/>
      <c r="T12" s="257"/>
    </row>
    <row r="13" spans="1:20" ht="32.25" customHeight="1" x14ac:dyDescent="0.25">
      <c r="A13" s="258"/>
      <c r="B13" s="18"/>
      <c r="C13" s="18"/>
      <c r="D13" s="110"/>
      <c r="E13" s="690" t="s">
        <v>81</v>
      </c>
      <c r="F13" s="746"/>
      <c r="G13" s="746"/>
      <c r="H13" s="204"/>
      <c r="I13" s="2"/>
      <c r="J13" s="205"/>
      <c r="K13" s="10"/>
      <c r="L13" s="351"/>
      <c r="M13" s="463"/>
      <c r="N13" s="459"/>
      <c r="O13" s="453"/>
      <c r="P13" s="206"/>
    </row>
    <row r="14" spans="1:20" ht="32.25" customHeight="1" x14ac:dyDescent="0.25">
      <c r="A14" s="258"/>
      <c r="B14" s="18"/>
      <c r="C14" s="18"/>
      <c r="D14" s="110"/>
      <c r="E14" s="348"/>
      <c r="F14" s="345"/>
      <c r="G14" s="345"/>
      <c r="H14" s="352"/>
      <c r="I14" s="352"/>
      <c r="J14" s="351"/>
      <c r="K14" s="351"/>
      <c r="L14" s="351"/>
      <c r="M14" s="743"/>
      <c r="N14" s="744"/>
      <c r="O14" s="745"/>
      <c r="P14" s="19"/>
    </row>
    <row r="15" spans="1:20" ht="33" customHeight="1" x14ac:dyDescent="0.25">
      <c r="A15" s="258"/>
      <c r="B15" s="18"/>
      <c r="C15" s="18"/>
      <c r="D15" s="110"/>
      <c r="E15" s="751" t="s">
        <v>143</v>
      </c>
      <c r="F15" s="735"/>
      <c r="G15" s="735"/>
      <c r="H15" s="207">
        <f>SUM(H5:H13)</f>
        <v>0</v>
      </c>
      <c r="I15" s="208"/>
      <c r="J15" s="208"/>
      <c r="K15" s="207">
        <f>SUM(K5:K13)</f>
        <v>0</v>
      </c>
      <c r="L15" s="209">
        <f>SUM(L5:L8)</f>
        <v>0</v>
      </c>
      <c r="M15" s="462"/>
      <c r="N15" s="460"/>
      <c r="O15" s="461"/>
      <c r="P15" s="19"/>
    </row>
    <row r="16" spans="1:20" ht="50.4" customHeight="1" x14ac:dyDescent="0.25">
      <c r="A16" s="258"/>
      <c r="B16" s="18"/>
      <c r="C16" s="18"/>
      <c r="D16" s="210" t="s">
        <v>226</v>
      </c>
      <c r="E16" s="211" t="s">
        <v>107</v>
      </c>
      <c r="F16" s="211"/>
      <c r="G16" s="211"/>
      <c r="H16" s="212"/>
      <c r="I16" s="96"/>
      <c r="J16" s="96"/>
      <c r="K16" s="20"/>
      <c r="L16" s="20"/>
      <c r="M16" s="213"/>
      <c r="N16" s="77"/>
      <c r="O16" s="19"/>
      <c r="P16" s="19"/>
    </row>
    <row r="17" spans="1:17" ht="32.25" customHeight="1" x14ac:dyDescent="0.25">
      <c r="A17" s="258"/>
      <c r="B17" s="18"/>
      <c r="C17" s="18"/>
      <c r="D17" s="117"/>
      <c r="E17" s="752" t="s">
        <v>82</v>
      </c>
      <c r="F17" s="753"/>
      <c r="G17" s="754"/>
      <c r="H17" s="13"/>
      <c r="I17" s="95"/>
      <c r="J17" s="755"/>
      <c r="K17" s="755"/>
      <c r="L17" s="756"/>
      <c r="M17" s="464"/>
      <c r="N17" s="74"/>
      <c r="O17" s="394"/>
      <c r="P17" s="19"/>
    </row>
    <row r="18" spans="1:17" ht="32.25" customHeight="1" x14ac:dyDescent="0.25">
      <c r="A18" s="258"/>
      <c r="B18" s="18"/>
      <c r="C18" s="18"/>
      <c r="D18" s="117"/>
      <c r="E18" s="733" t="s">
        <v>152</v>
      </c>
      <c r="F18" s="753"/>
      <c r="G18" s="754"/>
      <c r="H18" s="13"/>
      <c r="I18" s="214"/>
      <c r="J18" s="755"/>
      <c r="K18" s="755"/>
      <c r="L18" s="756"/>
      <c r="M18" s="464"/>
      <c r="N18" s="74"/>
      <c r="O18" s="394"/>
      <c r="P18" s="19"/>
    </row>
    <row r="19" spans="1:17" ht="32.25" customHeight="1" x14ac:dyDescent="0.25">
      <c r="A19" s="258"/>
      <c r="B19" s="18"/>
      <c r="C19" s="18"/>
      <c r="D19" s="117"/>
      <c r="E19" s="733" t="s">
        <v>144</v>
      </c>
      <c r="F19" s="734"/>
      <c r="G19" s="742"/>
      <c r="H19" s="13"/>
      <c r="I19" s="749" t="str">
        <f>IF(Seite2!G43=H25," ","Kosten und Finanzierung stimmen nicht überein!")</f>
        <v xml:space="preserve"> </v>
      </c>
      <c r="J19" s="750"/>
      <c r="K19" s="750"/>
      <c r="L19" s="750"/>
      <c r="M19" s="464"/>
      <c r="N19" s="74"/>
      <c r="O19" s="394"/>
      <c r="P19" s="19"/>
    </row>
    <row r="20" spans="1:17" ht="32.25" customHeight="1" x14ac:dyDescent="0.25">
      <c r="A20" s="258"/>
      <c r="B20" s="18"/>
      <c r="C20" s="18"/>
      <c r="D20" s="117"/>
      <c r="E20" s="752" t="s">
        <v>83</v>
      </c>
      <c r="F20" s="753"/>
      <c r="G20" s="754"/>
      <c r="H20" s="13"/>
      <c r="I20" s="215"/>
      <c r="J20" s="216"/>
      <c r="K20" s="20"/>
      <c r="L20" s="20"/>
      <c r="M20" s="464"/>
      <c r="N20" s="74"/>
      <c r="O20" s="394"/>
      <c r="P20" s="19"/>
    </row>
    <row r="21" spans="1:17" ht="32.25" customHeight="1" x14ac:dyDescent="0.25">
      <c r="A21" s="258"/>
      <c r="B21" s="18"/>
      <c r="C21" s="18"/>
      <c r="D21" s="77"/>
      <c r="E21" s="617"/>
      <c r="F21" s="618"/>
      <c r="G21" s="619"/>
      <c r="H21" s="14"/>
      <c r="I21" s="217"/>
      <c r="J21" s="732" t="s">
        <v>125</v>
      </c>
      <c r="K21" s="732"/>
      <c r="L21" s="218" t="str">
        <f>IF(H25&gt;0,H23/H25," ")</f>
        <v xml:space="preserve"> </v>
      </c>
      <c r="M21" s="464"/>
      <c r="N21" s="74"/>
      <c r="O21" s="394"/>
      <c r="P21" s="19"/>
    </row>
    <row r="22" spans="1:17" ht="32.25" customHeight="1" x14ac:dyDescent="0.25">
      <c r="A22" s="258"/>
      <c r="B22" s="18"/>
      <c r="C22" s="18"/>
      <c r="D22" s="56"/>
      <c r="E22" s="331"/>
      <c r="F22" s="331"/>
      <c r="G22" s="331"/>
      <c r="H22" s="331"/>
      <c r="I22" s="331"/>
      <c r="J22" s="351"/>
      <c r="K22" s="351"/>
      <c r="L22" s="218"/>
      <c r="M22" s="464"/>
      <c r="N22" s="74"/>
      <c r="O22" s="394"/>
      <c r="P22" s="19"/>
    </row>
    <row r="23" spans="1:17" ht="32.25" customHeight="1" x14ac:dyDescent="0.25">
      <c r="A23" s="258"/>
      <c r="B23" s="18"/>
      <c r="C23" s="18"/>
      <c r="D23" s="117"/>
      <c r="E23" s="727" t="s">
        <v>84</v>
      </c>
      <c r="F23" s="728"/>
      <c r="G23" s="729"/>
      <c r="H23" s="219">
        <f>SUM(H17:H21)</f>
        <v>0</v>
      </c>
      <c r="I23" s="1"/>
      <c r="J23" s="171"/>
      <c r="K23" s="220">
        <f>H23*(I23/100)</f>
        <v>0</v>
      </c>
      <c r="L23" s="151"/>
      <c r="M23" s="465"/>
      <c r="N23" s="279"/>
      <c r="O23" s="286"/>
      <c r="P23" s="19"/>
    </row>
    <row r="24" spans="1:17" ht="32.25" customHeight="1" x14ac:dyDescent="0.25">
      <c r="A24" s="258"/>
      <c r="B24" s="18"/>
      <c r="C24" s="18"/>
      <c r="D24" s="110"/>
      <c r="E24" s="350"/>
      <c r="F24" s="390"/>
      <c r="G24" s="390"/>
      <c r="H24" s="391"/>
      <c r="I24" s="171"/>
      <c r="J24" s="171"/>
      <c r="K24" s="145"/>
      <c r="L24" s="392"/>
      <c r="M24" s="223"/>
      <c r="N24" s="30"/>
      <c r="O24" s="206"/>
      <c r="P24" s="19"/>
    </row>
    <row r="25" spans="1:17" ht="27" customHeight="1" x14ac:dyDescent="0.25">
      <c r="A25" s="258"/>
      <c r="B25" s="18"/>
      <c r="C25" s="18"/>
      <c r="D25" s="117"/>
      <c r="E25" s="133" t="s">
        <v>85</v>
      </c>
      <c r="F25" s="46"/>
      <c r="G25" s="55"/>
      <c r="H25" s="221">
        <f>H15+H23</f>
        <v>0</v>
      </c>
      <c r="I25" s="747"/>
      <c r="J25" s="748"/>
      <c r="K25" s="207">
        <f>K15+K23</f>
        <v>0</v>
      </c>
      <c r="L25" s="222">
        <f>L15+L23</f>
        <v>0</v>
      </c>
      <c r="M25" s="138"/>
      <c r="N25" s="200"/>
      <c r="O25" s="354"/>
      <c r="P25" s="19"/>
      <c r="Q25" s="250"/>
    </row>
    <row r="26" spans="1:17" ht="4.8" customHeight="1" thickBot="1" x14ac:dyDescent="0.3">
      <c r="A26" s="320"/>
      <c r="B26" s="50"/>
      <c r="C26" s="50"/>
      <c r="D26" s="399"/>
      <c r="E26" s="412"/>
      <c r="F26" s="51"/>
      <c r="G26" s="412"/>
      <c r="H26" s="51"/>
      <c r="I26" s="51"/>
      <c r="J26" s="51"/>
      <c r="K26" s="413"/>
      <c r="L26" s="414"/>
      <c r="M26" s="412"/>
      <c r="N26" s="51"/>
      <c r="O26" s="412"/>
      <c r="P26" s="52"/>
    </row>
    <row r="27" spans="1:17" ht="22.8" customHeight="1" x14ac:dyDescent="0.25"/>
    <row r="28" spans="1:17" ht="3.75" customHeight="1" x14ac:dyDescent="0.25"/>
    <row r="29" spans="1:17" ht="8.5500000000000007" hidden="1" customHeight="1" x14ac:dyDescent="0.25"/>
    <row r="30" spans="1:17" ht="24.75" customHeight="1" x14ac:dyDescent="0.25"/>
    <row r="31" spans="1:17" ht="15" customHeight="1" x14ac:dyDescent="0.25"/>
    <row r="32" spans="1:17" ht="16.5" customHeight="1" x14ac:dyDescent="0.25"/>
    <row r="33" ht="16.5" customHeight="1" x14ac:dyDescent="0.25"/>
    <row r="34" ht="16.5" customHeight="1" x14ac:dyDescent="0.25"/>
    <row r="37" ht="14.25" customHeight="1" x14ac:dyDescent="0.25"/>
  </sheetData>
  <sheetProtection algorithmName="SHA-512" hashValue="slpIA/bHqCPSsDB+A6BTFNKo7gPguvc+0HSXw3TZezkPb8X+4WEFvXBrOOUnEHX1mR92Nhr1uZorc874ZQ0SsA==" saltValue="6M6bglTHFk1urzM/w0IyiA==" spinCount="100000" sheet="1" selectLockedCells="1"/>
  <mergeCells count="26">
    <mergeCell ref="E10:G10"/>
    <mergeCell ref="M14:O14"/>
    <mergeCell ref="E13:G13"/>
    <mergeCell ref="I25:J25"/>
    <mergeCell ref="I19:L19"/>
    <mergeCell ref="E15:G15"/>
    <mergeCell ref="E17:G17"/>
    <mergeCell ref="E18:G18"/>
    <mergeCell ref="E20:G20"/>
    <mergeCell ref="J17:L18"/>
    <mergeCell ref="E6:G6"/>
    <mergeCell ref="M2:O2"/>
    <mergeCell ref="E23:G23"/>
    <mergeCell ref="E21:G21"/>
    <mergeCell ref="E7:G7"/>
    <mergeCell ref="J21:K21"/>
    <mergeCell ref="E8:G8"/>
    <mergeCell ref="E3:F3"/>
    <mergeCell ref="I3:L3"/>
    <mergeCell ref="E4:G4"/>
    <mergeCell ref="E5:G5"/>
    <mergeCell ref="N3:O3"/>
    <mergeCell ref="E19:G19"/>
    <mergeCell ref="E11:G11"/>
    <mergeCell ref="E12:G12"/>
    <mergeCell ref="E9:G9"/>
  </mergeCells>
  <phoneticPr fontId="3" type="noConversion"/>
  <pageMargins left="0.43307086614173229" right="0.51181102362204722" top="0.59055118110236227" bottom="0.55118110236220474" header="0.51181102362204722" footer="0.51181102362204722"/>
  <pageSetup paperSize="9" scale="82" orientation="portrait" r:id="rId1"/>
  <headerFooter alignWithMargins="0"/>
  <rowBreaks count="1" manualBreakCount="1">
    <brk id="28"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5"/>
  <sheetViews>
    <sheetView showGridLines="0" showZeros="0" topLeftCell="B10" zoomScaleNormal="100" zoomScaleSheetLayoutView="100" workbookViewId="0">
      <selection activeCell="J29" sqref="J29:K29"/>
    </sheetView>
  </sheetViews>
  <sheetFormatPr baseColWidth="10" defaultColWidth="11.5546875" defaultRowHeight="13.2" x14ac:dyDescent="0.25"/>
  <cols>
    <col min="1" max="1" width="0" hidden="1" customWidth="1"/>
    <col min="2" max="2" width="0.44140625" customWidth="1"/>
    <col min="3" max="3" width="3.21875" customWidth="1"/>
    <col min="4" max="5" width="7.21875" customWidth="1"/>
    <col min="6" max="6" width="6.77734375" customWidth="1"/>
    <col min="7" max="7" width="8" customWidth="1"/>
    <col min="8" max="8" width="12.77734375" customWidth="1"/>
    <col min="9" max="9" width="4.109375" customWidth="1"/>
    <col min="10" max="10" width="3.109375" customWidth="1"/>
    <col min="11" max="12" width="10.6640625" customWidth="1"/>
    <col min="13" max="13" width="2.77734375" customWidth="1"/>
    <col min="14" max="14" width="9.77734375" customWidth="1"/>
    <col min="15" max="15" width="11.109375" customWidth="1"/>
    <col min="16" max="16" width="10.44140625" customWidth="1"/>
    <col min="17" max="17" width="1" customWidth="1"/>
  </cols>
  <sheetData>
    <row r="1" spans="1:18" ht="21.3" customHeight="1" thickBot="1" x14ac:dyDescent="0.3">
      <c r="A1" s="306"/>
      <c r="B1" s="415"/>
      <c r="C1" s="416" t="s">
        <v>227</v>
      </c>
      <c r="D1" s="303"/>
      <c r="E1" s="303"/>
      <c r="F1" s="303"/>
      <c r="G1" s="303"/>
      <c r="H1" s="303"/>
      <c r="I1" s="303"/>
      <c r="J1" s="303"/>
      <c r="K1" s="277"/>
      <c r="L1" s="277"/>
      <c r="M1" s="277"/>
      <c r="N1" s="277"/>
      <c r="O1" s="277"/>
      <c r="P1" s="16"/>
      <c r="Q1" s="17"/>
    </row>
    <row r="2" spans="1:18" ht="22.8" customHeight="1" x14ac:dyDescent="0.25">
      <c r="A2" s="258"/>
      <c r="B2" s="70"/>
      <c r="C2" s="71"/>
      <c r="D2" s="224" t="s">
        <v>120</v>
      </c>
      <c r="E2" s="72" t="s">
        <v>87</v>
      </c>
      <c r="F2" s="72"/>
      <c r="G2" s="259"/>
      <c r="H2" s="260"/>
      <c r="I2" s="30"/>
      <c r="J2" s="72"/>
      <c r="K2" s="30"/>
      <c r="L2" s="30"/>
      <c r="M2" s="30"/>
      <c r="N2" s="30"/>
      <c r="O2" s="261" t="s">
        <v>8</v>
      </c>
      <c r="P2" s="262" t="s">
        <v>8</v>
      </c>
      <c r="Q2" s="19"/>
    </row>
    <row r="3" spans="1:18" ht="22.8" customHeight="1" x14ac:dyDescent="0.25">
      <c r="A3" s="258"/>
      <c r="B3" s="70"/>
      <c r="C3" s="71"/>
      <c r="D3" s="143" t="s">
        <v>228</v>
      </c>
      <c r="E3" s="125" t="s">
        <v>88</v>
      </c>
      <c r="F3" s="172"/>
      <c r="G3" s="172"/>
      <c r="H3" s="263"/>
      <c r="I3" s="264"/>
      <c r="J3" s="265"/>
      <c r="K3" s="46"/>
      <c r="L3" s="46"/>
      <c r="M3" s="46"/>
      <c r="N3" s="46"/>
      <c r="O3" s="266">
        <f>Seite4!K25+Seite4!L25</f>
        <v>0</v>
      </c>
      <c r="P3" s="119"/>
      <c r="Q3" s="19"/>
    </row>
    <row r="4" spans="1:18" ht="3.3" customHeight="1" x14ac:dyDescent="0.25">
      <c r="A4" s="258"/>
      <c r="B4" s="56"/>
      <c r="C4" s="20"/>
      <c r="D4" s="267"/>
      <c r="E4" s="78"/>
      <c r="F4" s="78"/>
      <c r="G4" s="54"/>
      <c r="H4" s="54"/>
      <c r="I4" s="20"/>
      <c r="J4" s="362"/>
      <c r="K4" s="268"/>
      <c r="L4" s="186"/>
      <c r="M4" s="54"/>
      <c r="N4" s="54"/>
      <c r="O4" s="269"/>
      <c r="P4" s="118"/>
      <c r="Q4" s="19"/>
    </row>
    <row r="5" spans="1:18" ht="18" customHeight="1" x14ac:dyDescent="0.25">
      <c r="A5" s="258"/>
      <c r="B5" s="56"/>
      <c r="C5" s="20"/>
      <c r="D5" s="228" t="s">
        <v>229</v>
      </c>
      <c r="E5" s="759" t="s">
        <v>89</v>
      </c>
      <c r="F5" s="759"/>
      <c r="G5" s="759"/>
      <c r="H5" s="759"/>
      <c r="I5" s="20"/>
      <c r="J5" s="757">
        <f>Seite2!I19</f>
        <v>0</v>
      </c>
      <c r="K5" s="758"/>
      <c r="L5" s="230" t="s">
        <v>170</v>
      </c>
      <c r="M5" s="20"/>
      <c r="N5" s="20"/>
      <c r="O5" s="270">
        <f>J5*20</f>
        <v>0</v>
      </c>
      <c r="P5" s="116"/>
      <c r="Q5" s="19"/>
      <c r="R5" s="232"/>
    </row>
    <row r="6" spans="1:18" ht="3.3" customHeight="1" x14ac:dyDescent="0.25">
      <c r="A6" s="258"/>
      <c r="B6" s="56"/>
      <c r="C6" s="20"/>
      <c r="D6" s="271"/>
      <c r="E6" s="170"/>
      <c r="F6" s="170"/>
      <c r="G6" s="30"/>
      <c r="H6" s="30"/>
      <c r="I6" s="30"/>
      <c r="J6" s="359"/>
      <c r="K6" s="359"/>
      <c r="L6" s="184"/>
      <c r="M6" s="30"/>
      <c r="N6" s="79"/>
      <c r="O6" s="272"/>
      <c r="P6" s="114"/>
      <c r="Q6" s="19"/>
    </row>
    <row r="7" spans="1:18" ht="24" customHeight="1" x14ac:dyDescent="0.25">
      <c r="A7" s="258"/>
      <c r="B7" s="56"/>
      <c r="C7" s="20"/>
      <c r="D7" s="295" t="s">
        <v>230</v>
      </c>
      <c r="E7" s="151" t="s">
        <v>160</v>
      </c>
      <c r="F7" s="170"/>
      <c r="G7" s="30"/>
      <c r="H7" s="30"/>
      <c r="I7" s="30"/>
      <c r="J7" s="359"/>
      <c r="K7" s="359"/>
      <c r="L7" s="184"/>
      <c r="M7" s="30"/>
      <c r="N7" s="30"/>
      <c r="O7" s="273">
        <f>(Seite2!I22)*125</f>
        <v>0</v>
      </c>
      <c r="P7" s="116"/>
      <c r="Q7" s="19"/>
    </row>
    <row r="8" spans="1:18" ht="22.8" customHeight="1" thickBot="1" x14ac:dyDescent="0.3">
      <c r="A8" s="258"/>
      <c r="B8" s="56"/>
      <c r="C8" s="20"/>
      <c r="D8" s="143"/>
      <c r="E8" s="131" t="s">
        <v>90</v>
      </c>
      <c r="F8" s="125"/>
      <c r="G8" s="170"/>
      <c r="H8" s="170"/>
      <c r="I8" s="170"/>
      <c r="J8" s="170"/>
      <c r="K8" s="30"/>
      <c r="L8" s="30"/>
      <c r="M8" s="30"/>
      <c r="N8" s="30"/>
      <c r="O8" s="274">
        <f>SUM(O3:O7)</f>
        <v>0</v>
      </c>
      <c r="P8" s="275"/>
      <c r="Q8" s="19"/>
    </row>
    <row r="9" spans="1:18" ht="9.75" customHeight="1" x14ac:dyDescent="0.25">
      <c r="A9" s="258"/>
      <c r="B9" s="56"/>
      <c r="C9" s="20"/>
      <c r="D9" s="228"/>
      <c r="E9" s="5"/>
      <c r="F9" s="5"/>
      <c r="G9" s="20"/>
      <c r="H9" s="20"/>
      <c r="I9" s="20"/>
      <c r="J9" s="20"/>
      <c r="K9" s="20"/>
      <c r="L9" s="20"/>
      <c r="M9" s="20"/>
      <c r="N9" s="20"/>
      <c r="O9" s="20"/>
      <c r="P9" s="20"/>
      <c r="Q9" s="19"/>
    </row>
    <row r="10" spans="1:18" ht="13.5" customHeight="1" thickBot="1" x14ac:dyDescent="0.3">
      <c r="A10" s="258"/>
      <c r="B10" s="56"/>
      <c r="C10" s="20"/>
      <c r="D10" s="224" t="s">
        <v>231</v>
      </c>
      <c r="E10" s="72" t="s">
        <v>91</v>
      </c>
      <c r="F10" s="151"/>
      <c r="G10" s="30"/>
      <c r="H10" s="30"/>
      <c r="I10" s="30"/>
      <c r="J10" s="30"/>
      <c r="K10" s="30"/>
      <c r="L10" s="30"/>
      <c r="M10" s="30"/>
      <c r="N10" s="20"/>
      <c r="O10" s="20"/>
      <c r="P10" s="20"/>
      <c r="Q10" s="19"/>
    </row>
    <row r="11" spans="1:18" ht="21.3" customHeight="1" x14ac:dyDescent="0.25">
      <c r="A11" s="258"/>
      <c r="B11" s="56"/>
      <c r="C11" s="20"/>
      <c r="D11" s="143" t="s">
        <v>232</v>
      </c>
      <c r="E11" s="348" t="s">
        <v>92</v>
      </c>
      <c r="F11" s="125"/>
      <c r="G11" s="46"/>
      <c r="H11" s="46"/>
      <c r="I11" s="46"/>
      <c r="J11" s="46"/>
      <c r="K11" s="46"/>
      <c r="L11" s="200" t="s">
        <v>8</v>
      </c>
      <c r="M11" s="54"/>
      <c r="N11" s="276"/>
      <c r="O11" s="277"/>
      <c r="P11" s="278"/>
      <c r="Q11" s="19"/>
    </row>
    <row r="12" spans="1:18" ht="12.3" customHeight="1" x14ac:dyDescent="0.25">
      <c r="A12" s="258"/>
      <c r="B12" s="56"/>
      <c r="C12" s="20"/>
      <c r="D12" s="267"/>
      <c r="E12" s="96"/>
      <c r="F12" s="5"/>
      <c r="G12" s="20"/>
      <c r="H12" s="178" t="s">
        <v>37</v>
      </c>
      <c r="I12" s="20"/>
      <c r="J12" s="49" t="s">
        <v>94</v>
      </c>
      <c r="K12" s="20"/>
      <c r="L12" s="279"/>
      <c r="M12" s="20"/>
      <c r="N12" s="280" t="s">
        <v>37</v>
      </c>
      <c r="O12" s="49" t="s">
        <v>94</v>
      </c>
      <c r="P12" s="281" t="s">
        <v>8</v>
      </c>
      <c r="Q12" s="19"/>
    </row>
    <row r="13" spans="1:18" ht="24.75" customHeight="1" x14ac:dyDescent="0.25">
      <c r="A13" s="258"/>
      <c r="B13" s="56"/>
      <c r="C13" s="20"/>
      <c r="D13" s="228" t="s">
        <v>233</v>
      </c>
      <c r="E13" s="688" t="s">
        <v>204</v>
      </c>
      <c r="F13" s="688"/>
      <c r="G13" s="694"/>
      <c r="H13" s="225">
        <f>Vorblatt!I36</f>
        <v>0</v>
      </c>
      <c r="I13" s="77"/>
      <c r="J13" s="761">
        <f>Vorblatt!I16</f>
        <v>0</v>
      </c>
      <c r="K13" s="762"/>
      <c r="L13" s="282">
        <f>12*H13*J13</f>
        <v>0</v>
      </c>
      <c r="M13" s="56"/>
      <c r="N13" s="138"/>
      <c r="O13" s="200"/>
      <c r="P13" s="261"/>
      <c r="Q13" s="19"/>
    </row>
    <row r="14" spans="1:18" ht="4.8" customHeight="1" x14ac:dyDescent="0.25">
      <c r="A14" s="258"/>
      <c r="B14" s="56"/>
      <c r="C14" s="20"/>
      <c r="D14" s="271"/>
      <c r="E14" s="170"/>
      <c r="F14" s="170"/>
      <c r="G14" s="30"/>
      <c r="H14" s="30"/>
      <c r="I14" s="30"/>
      <c r="J14" s="359"/>
      <c r="K14" s="283"/>
      <c r="L14" s="284"/>
      <c r="M14" s="20"/>
      <c r="N14" s="285"/>
      <c r="O14" s="46"/>
      <c r="P14" s="286"/>
      <c r="Q14" s="19"/>
    </row>
    <row r="15" spans="1:18" ht="12.3" customHeight="1" x14ac:dyDescent="0.25">
      <c r="A15" s="258"/>
      <c r="B15" s="56"/>
      <c r="C15" s="20"/>
      <c r="D15" s="288"/>
      <c r="E15" s="340"/>
      <c r="F15" s="340"/>
      <c r="G15" s="340"/>
      <c r="H15" s="178" t="s">
        <v>37</v>
      </c>
      <c r="I15" s="20"/>
      <c r="J15" s="49" t="s">
        <v>95</v>
      </c>
      <c r="K15" s="27"/>
      <c r="L15" s="77"/>
      <c r="M15" s="20"/>
      <c r="N15" s="280" t="s">
        <v>37</v>
      </c>
      <c r="O15" s="49" t="s">
        <v>94</v>
      </c>
      <c r="P15" s="281" t="s">
        <v>8</v>
      </c>
      <c r="Q15" s="19"/>
    </row>
    <row r="16" spans="1:18" ht="22.8" customHeight="1" x14ac:dyDescent="0.25">
      <c r="A16" s="258"/>
      <c r="B16" s="56"/>
      <c r="C16" s="20"/>
      <c r="D16" s="228" t="s">
        <v>234</v>
      </c>
      <c r="E16" s="5" t="s">
        <v>194</v>
      </c>
      <c r="F16" s="96"/>
      <c r="G16" s="20"/>
      <c r="H16" s="432">
        <f>Seite2!I17</f>
        <v>0</v>
      </c>
      <c r="I16" s="77"/>
      <c r="J16" s="763"/>
      <c r="K16" s="764"/>
      <c r="L16" s="287">
        <f>12*H16*J16</f>
        <v>0</v>
      </c>
      <c r="M16" s="56"/>
      <c r="N16" s="138"/>
      <c r="O16" s="200"/>
      <c r="P16" s="261"/>
      <c r="Q16" s="19"/>
    </row>
    <row r="17" spans="1:17" ht="4.8" customHeight="1" x14ac:dyDescent="0.25">
      <c r="A17" s="258"/>
      <c r="B17" s="56"/>
      <c r="C17" s="20"/>
      <c r="D17" s="271"/>
      <c r="E17" s="170"/>
      <c r="F17" s="170"/>
      <c r="G17" s="30"/>
      <c r="H17" s="30"/>
      <c r="I17" s="30"/>
      <c r="J17" s="359"/>
      <c r="K17" s="283"/>
      <c r="L17" s="284"/>
      <c r="M17" s="20"/>
      <c r="N17" s="353"/>
      <c r="O17" s="173"/>
      <c r="P17" s="354"/>
      <c r="Q17" s="19"/>
    </row>
    <row r="18" spans="1:17" ht="11.25" customHeight="1" x14ac:dyDescent="0.25">
      <c r="A18" s="258"/>
      <c r="B18" s="56"/>
      <c r="C18" s="20"/>
      <c r="D18" s="288"/>
      <c r="E18" s="96"/>
      <c r="F18" s="96"/>
      <c r="G18" s="20"/>
      <c r="H18" s="178" t="s">
        <v>24</v>
      </c>
      <c r="I18" s="20"/>
      <c r="J18" s="49" t="s">
        <v>94</v>
      </c>
      <c r="K18" s="289"/>
      <c r="L18" s="284"/>
      <c r="M18" s="20"/>
      <c r="N18" s="280" t="s">
        <v>24</v>
      </c>
      <c r="O18" s="49" t="s">
        <v>95</v>
      </c>
      <c r="P18" s="281" t="s">
        <v>8</v>
      </c>
      <c r="Q18" s="19"/>
    </row>
    <row r="19" spans="1:17" ht="21.75" customHeight="1" x14ac:dyDescent="0.25">
      <c r="A19" s="258"/>
      <c r="B19" s="56"/>
      <c r="C19" s="20"/>
      <c r="D19" s="228" t="s">
        <v>235</v>
      </c>
      <c r="E19" s="5" t="s">
        <v>192</v>
      </c>
      <c r="F19" s="96"/>
      <c r="G19" s="20"/>
      <c r="H19" s="430"/>
      <c r="I19" s="20"/>
      <c r="J19" s="763"/>
      <c r="K19" s="764"/>
      <c r="L19" s="290">
        <f>12*H19*J19</f>
        <v>0</v>
      </c>
      <c r="M19" s="389"/>
      <c r="N19" s="173"/>
      <c r="O19" s="200"/>
      <c r="P19" s="354"/>
      <c r="Q19" s="19"/>
    </row>
    <row r="20" spans="1:17" ht="4.8" customHeight="1" x14ac:dyDescent="0.25">
      <c r="A20" s="258"/>
      <c r="B20" s="56"/>
      <c r="C20" s="20"/>
      <c r="D20" s="271"/>
      <c r="E20" s="170"/>
      <c r="F20" s="170"/>
      <c r="G20" s="30"/>
      <c r="H20" s="30"/>
      <c r="I20" s="30"/>
      <c r="J20" s="359"/>
      <c r="K20" s="283"/>
      <c r="L20" s="284"/>
      <c r="M20" s="20"/>
      <c r="N20" s="387"/>
      <c r="O20" s="173"/>
      <c r="P20" s="354"/>
      <c r="Q20" s="19"/>
    </row>
    <row r="21" spans="1:17" ht="12.3" customHeight="1" x14ac:dyDescent="0.25">
      <c r="A21" s="258"/>
      <c r="B21" s="56"/>
      <c r="C21" s="20"/>
      <c r="D21" s="288"/>
      <c r="E21" s="96"/>
      <c r="F21" s="96"/>
      <c r="G21" s="20"/>
      <c r="H21" s="178" t="s">
        <v>24</v>
      </c>
      <c r="I21" s="20"/>
      <c r="J21" s="49" t="s">
        <v>94</v>
      </c>
      <c r="K21" s="289"/>
      <c r="L21" s="284"/>
      <c r="M21" s="20"/>
      <c r="N21" s="280" t="s">
        <v>24</v>
      </c>
      <c r="O21" s="49" t="s">
        <v>95</v>
      </c>
      <c r="P21" s="281" t="s">
        <v>8</v>
      </c>
      <c r="Q21" s="19"/>
    </row>
    <row r="22" spans="1:17" ht="22.8" customHeight="1" x14ac:dyDescent="0.25">
      <c r="A22" s="258"/>
      <c r="B22" s="56"/>
      <c r="C22" s="20"/>
      <c r="D22" s="228" t="s">
        <v>236</v>
      </c>
      <c r="E22" s="5" t="s">
        <v>193</v>
      </c>
      <c r="F22" s="96"/>
      <c r="G22" s="20"/>
      <c r="H22" s="3"/>
      <c r="I22" s="20"/>
      <c r="J22" s="763"/>
      <c r="K22" s="764"/>
      <c r="L22" s="290">
        <f>12*H22*J22</f>
        <v>0</v>
      </c>
      <c r="M22" s="20"/>
      <c r="N22" s="138"/>
      <c r="O22" s="200"/>
      <c r="P22" s="354"/>
      <c r="Q22" s="19"/>
    </row>
    <row r="23" spans="1:17" ht="5.25" customHeight="1" x14ac:dyDescent="0.25">
      <c r="A23" s="258"/>
      <c r="B23" s="56"/>
      <c r="C23" s="20"/>
      <c r="D23" s="271"/>
      <c r="E23" s="170"/>
      <c r="F23" s="170"/>
      <c r="G23" s="30"/>
      <c r="H23" s="30"/>
      <c r="I23" s="30"/>
      <c r="J23" s="359"/>
      <c r="K23" s="283"/>
      <c r="L23" s="284"/>
      <c r="M23" s="20"/>
      <c r="N23" s="285"/>
      <c r="O23" s="46"/>
      <c r="P23" s="286"/>
      <c r="Q23" s="19"/>
    </row>
    <row r="24" spans="1:17" ht="22.8" customHeight="1" x14ac:dyDescent="0.25">
      <c r="A24" s="258"/>
      <c r="B24" s="56"/>
      <c r="C24" s="20"/>
      <c r="D24" s="228" t="s">
        <v>237</v>
      </c>
      <c r="E24" s="125" t="s">
        <v>96</v>
      </c>
      <c r="F24" s="180"/>
      <c r="G24" s="46"/>
      <c r="H24" s="46"/>
      <c r="I24" s="46"/>
      <c r="J24" s="46"/>
      <c r="K24" s="83"/>
      <c r="L24" s="279"/>
      <c r="M24" s="20"/>
      <c r="N24" s="285"/>
      <c r="O24" s="46"/>
      <c r="P24" s="286"/>
      <c r="Q24" s="19"/>
    </row>
    <row r="25" spans="1:17" ht="12.3" customHeight="1" x14ac:dyDescent="0.25">
      <c r="A25" s="258"/>
      <c r="B25" s="56"/>
      <c r="C25" s="20"/>
      <c r="D25" s="267"/>
      <c r="E25" s="78"/>
      <c r="F25" s="98"/>
      <c r="G25" s="54"/>
      <c r="H25" s="178" t="s">
        <v>37</v>
      </c>
      <c r="I25" s="54"/>
      <c r="J25" s="49" t="s">
        <v>94</v>
      </c>
      <c r="K25" s="20"/>
      <c r="L25" s="77"/>
      <c r="M25" s="20"/>
      <c r="N25" s="280" t="s">
        <v>37</v>
      </c>
      <c r="O25" s="49" t="s">
        <v>94</v>
      </c>
      <c r="P25" s="281" t="s">
        <v>8</v>
      </c>
      <c r="Q25" s="19"/>
    </row>
    <row r="26" spans="1:17" ht="22.8" customHeight="1" x14ac:dyDescent="0.25">
      <c r="A26" s="258"/>
      <c r="B26" s="56"/>
      <c r="C26" s="20"/>
      <c r="D26" s="228" t="s">
        <v>238</v>
      </c>
      <c r="E26" s="759" t="s">
        <v>93</v>
      </c>
      <c r="F26" s="759"/>
      <c r="G26" s="765"/>
      <c r="H26" s="427">
        <f>Seite2!I14</f>
        <v>0</v>
      </c>
      <c r="I26" s="77"/>
      <c r="J26" s="766"/>
      <c r="K26" s="766"/>
      <c r="L26" s="287">
        <f>12*H26*J26</f>
        <v>0</v>
      </c>
      <c r="M26" s="56"/>
      <c r="N26" s="138"/>
      <c r="O26" s="200"/>
      <c r="P26" s="261"/>
      <c r="Q26" s="19"/>
    </row>
    <row r="27" spans="1:17" ht="4.8" customHeight="1" x14ac:dyDescent="0.25">
      <c r="A27" s="258"/>
      <c r="B27" s="56"/>
      <c r="C27" s="20"/>
      <c r="D27" s="271"/>
      <c r="E27" s="170"/>
      <c r="F27" s="170"/>
      <c r="G27" s="30"/>
      <c r="H27" s="30"/>
      <c r="I27" s="30"/>
      <c r="J27" s="359"/>
      <c r="K27" s="283"/>
      <c r="L27" s="284"/>
      <c r="M27" s="20"/>
      <c r="N27" s="285"/>
      <c r="O27" s="46"/>
      <c r="P27" s="286"/>
      <c r="Q27" s="19"/>
    </row>
    <row r="28" spans="1:17" ht="12.3" customHeight="1" x14ac:dyDescent="0.25">
      <c r="A28" s="258"/>
      <c r="B28" s="56"/>
      <c r="C28" s="20"/>
      <c r="D28" s="267"/>
      <c r="E28" s="340"/>
      <c r="F28" s="340"/>
      <c r="G28" s="340"/>
      <c r="H28" s="178" t="s">
        <v>37</v>
      </c>
      <c r="I28" s="20"/>
      <c r="J28" s="49" t="s">
        <v>95</v>
      </c>
      <c r="K28" s="27"/>
      <c r="L28" s="77"/>
      <c r="M28" s="20"/>
      <c r="N28" s="280" t="s">
        <v>37</v>
      </c>
      <c r="O28" s="49" t="s">
        <v>94</v>
      </c>
      <c r="P28" s="281" t="s">
        <v>8</v>
      </c>
      <c r="Q28" s="19"/>
    </row>
    <row r="29" spans="1:17" ht="22.8" customHeight="1" x14ac:dyDescent="0.25">
      <c r="A29" s="258"/>
      <c r="B29" s="56"/>
      <c r="C29" s="20"/>
      <c r="D29" s="228" t="s">
        <v>239</v>
      </c>
      <c r="E29" s="5" t="s">
        <v>98</v>
      </c>
      <c r="F29" s="96"/>
      <c r="G29" s="58"/>
      <c r="H29" s="431">
        <f>Seite2!I18</f>
        <v>0</v>
      </c>
      <c r="I29" s="77"/>
      <c r="J29" s="763"/>
      <c r="K29" s="764"/>
      <c r="L29" s="287">
        <f>12*H29*J29</f>
        <v>0</v>
      </c>
      <c r="M29" s="56"/>
      <c r="N29" s="138"/>
      <c r="O29" s="200"/>
      <c r="P29" s="261"/>
      <c r="Q29" s="19"/>
    </row>
    <row r="30" spans="1:17" ht="4.8" customHeight="1" x14ac:dyDescent="0.25">
      <c r="A30" s="258"/>
      <c r="B30" s="56"/>
      <c r="C30" s="20"/>
      <c r="D30" s="271"/>
      <c r="E30" s="170"/>
      <c r="F30" s="170"/>
      <c r="G30" s="30"/>
      <c r="H30" s="30"/>
      <c r="I30" s="30"/>
      <c r="J30" s="359"/>
      <c r="K30" s="283"/>
      <c r="L30" s="284"/>
      <c r="M30" s="20"/>
      <c r="N30" s="285"/>
      <c r="O30" s="46"/>
      <c r="P30" s="286"/>
      <c r="Q30" s="19"/>
    </row>
    <row r="31" spans="1:17" ht="12.3" customHeight="1" x14ac:dyDescent="0.25">
      <c r="A31" s="258"/>
      <c r="B31" s="56"/>
      <c r="C31" s="20"/>
      <c r="D31" s="288"/>
      <c r="E31" s="96"/>
      <c r="F31" s="5"/>
      <c r="G31" s="20"/>
      <c r="H31" s="178" t="s">
        <v>24</v>
      </c>
      <c r="I31" s="20"/>
      <c r="J31" s="49" t="s">
        <v>94</v>
      </c>
      <c r="K31" s="20"/>
      <c r="L31" s="77"/>
      <c r="M31" s="20"/>
      <c r="N31" s="280" t="s">
        <v>24</v>
      </c>
      <c r="O31" s="49" t="s">
        <v>95</v>
      </c>
      <c r="P31" s="281" t="s">
        <v>8</v>
      </c>
      <c r="Q31" s="19"/>
    </row>
    <row r="32" spans="1:17" ht="22.8" customHeight="1" x14ac:dyDescent="0.25">
      <c r="A32" s="258"/>
      <c r="B32" s="56"/>
      <c r="C32" s="20"/>
      <c r="D32" s="228" t="s">
        <v>240</v>
      </c>
      <c r="E32" s="759" t="s">
        <v>192</v>
      </c>
      <c r="F32" s="759"/>
      <c r="G32" s="765"/>
      <c r="H32" s="433"/>
      <c r="I32" s="77"/>
      <c r="J32" s="763"/>
      <c r="K32" s="766"/>
      <c r="L32" s="287">
        <f>12*H32*J32</f>
        <v>0</v>
      </c>
      <c r="M32" s="56"/>
      <c r="N32" s="138"/>
      <c r="O32" s="200"/>
      <c r="P32" s="261"/>
      <c r="Q32" s="19"/>
    </row>
    <row r="33" spans="1:17" ht="4.8" customHeight="1" x14ac:dyDescent="0.25">
      <c r="A33" s="258"/>
      <c r="B33" s="56"/>
      <c r="C33" s="20"/>
      <c r="D33" s="271"/>
      <c r="E33" s="170"/>
      <c r="F33" s="170"/>
      <c r="G33" s="30"/>
      <c r="H33" s="30"/>
      <c r="I33" s="30"/>
      <c r="J33" s="359"/>
      <c r="K33" s="283"/>
      <c r="L33" s="284"/>
      <c r="M33" s="20"/>
      <c r="N33" s="285"/>
      <c r="O33" s="46"/>
      <c r="P33" s="286"/>
      <c r="Q33" s="19"/>
    </row>
    <row r="34" spans="1:17" ht="12.3" customHeight="1" x14ac:dyDescent="0.25">
      <c r="A34" s="258"/>
      <c r="B34" s="56"/>
      <c r="C34" s="20"/>
      <c r="D34" s="267"/>
      <c r="E34" s="340"/>
      <c r="F34" s="340"/>
      <c r="G34" s="340"/>
      <c r="H34" s="178" t="s">
        <v>24</v>
      </c>
      <c r="I34" s="20"/>
      <c r="J34" s="49" t="s">
        <v>95</v>
      </c>
      <c r="K34" s="27"/>
      <c r="L34" s="77"/>
      <c r="M34" s="20"/>
      <c r="N34" s="280" t="s">
        <v>24</v>
      </c>
      <c r="O34" s="49" t="s">
        <v>95</v>
      </c>
      <c r="P34" s="281" t="s">
        <v>8</v>
      </c>
      <c r="Q34" s="19"/>
    </row>
    <row r="35" spans="1:17" ht="22.8" customHeight="1" x14ac:dyDescent="0.25">
      <c r="A35" s="258"/>
      <c r="B35" s="56"/>
      <c r="C35" s="20"/>
      <c r="D35" s="228" t="s">
        <v>241</v>
      </c>
      <c r="E35" s="5" t="s">
        <v>193</v>
      </c>
      <c r="F35" s="96"/>
      <c r="G35" s="58"/>
      <c r="H35" s="3"/>
      <c r="I35" s="77"/>
      <c r="J35" s="763"/>
      <c r="K35" s="764"/>
      <c r="L35" s="290">
        <f>12*H35*J35</f>
        <v>0</v>
      </c>
      <c r="M35" s="56"/>
      <c r="N35" s="138"/>
      <c r="O35" s="200"/>
      <c r="P35" s="261"/>
      <c r="Q35" s="19"/>
    </row>
    <row r="36" spans="1:17" ht="4.8" customHeight="1" x14ac:dyDescent="0.25">
      <c r="A36" s="258"/>
      <c r="B36" s="56"/>
      <c r="C36" s="20"/>
      <c r="D36" s="271"/>
      <c r="E36" s="170"/>
      <c r="F36" s="170"/>
      <c r="G36" s="30"/>
      <c r="H36" s="30"/>
      <c r="I36" s="30"/>
      <c r="J36" s="359"/>
      <c r="K36" s="283"/>
      <c r="L36" s="284"/>
      <c r="M36" s="20"/>
      <c r="N36" s="285"/>
      <c r="O36" s="46"/>
      <c r="P36" s="286"/>
      <c r="Q36" s="19"/>
    </row>
    <row r="37" spans="1:17" ht="3.3" customHeight="1" x14ac:dyDescent="0.25">
      <c r="A37" s="258"/>
      <c r="B37" s="56"/>
      <c r="C37" s="20"/>
      <c r="D37" s="228"/>
      <c r="E37" s="5"/>
      <c r="F37" s="96"/>
      <c r="G37" s="20"/>
      <c r="H37" s="20"/>
      <c r="I37" s="20"/>
      <c r="J37" s="362"/>
      <c r="K37" s="362"/>
      <c r="L37" s="6"/>
      <c r="M37" s="20"/>
      <c r="N37" s="18"/>
      <c r="O37" s="20"/>
      <c r="P37" s="19"/>
      <c r="Q37" s="19"/>
    </row>
    <row r="38" spans="1:17" ht="21.75" customHeight="1" thickBot="1" x14ac:dyDescent="0.3">
      <c r="A38" s="258"/>
      <c r="B38" s="56"/>
      <c r="C38" s="71"/>
      <c r="D38" s="70" t="s">
        <v>99</v>
      </c>
      <c r="E38" s="20"/>
      <c r="F38" s="20"/>
      <c r="G38" s="20"/>
      <c r="H38" s="20"/>
      <c r="I38" s="20"/>
      <c r="J38" s="20"/>
      <c r="K38" s="20"/>
      <c r="L38" s="11">
        <f>SUM(L13:L35)</f>
        <v>0</v>
      </c>
      <c r="M38" s="20"/>
      <c r="N38" s="291"/>
      <c r="O38" s="292"/>
      <c r="P38" s="293"/>
      <c r="Q38" s="19"/>
    </row>
    <row r="39" spans="1:17" ht="32.25" customHeight="1" thickBot="1" x14ac:dyDescent="0.3">
      <c r="A39" s="258"/>
      <c r="B39" s="56"/>
      <c r="C39" s="20"/>
      <c r="D39" s="217" t="s">
        <v>195</v>
      </c>
      <c r="E39" s="30"/>
      <c r="F39" s="30"/>
      <c r="G39" s="30"/>
      <c r="H39" s="30"/>
      <c r="I39" s="760"/>
      <c r="J39" s="760"/>
      <c r="K39" s="30"/>
      <c r="L39" s="30"/>
      <c r="M39" s="30"/>
      <c r="N39" s="30"/>
      <c r="O39" s="20"/>
      <c r="P39" s="20"/>
      <c r="Q39" s="19"/>
    </row>
    <row r="40" spans="1:17" ht="20.25" customHeight="1" x14ac:dyDescent="0.25">
      <c r="A40" s="258"/>
      <c r="B40" s="56"/>
      <c r="C40" s="20"/>
      <c r="D40" s="224" t="s">
        <v>242</v>
      </c>
      <c r="E40" s="72" t="s">
        <v>100</v>
      </c>
      <c r="F40" s="72"/>
      <c r="G40" s="72"/>
      <c r="H40" s="72"/>
      <c r="I40" s="72"/>
      <c r="J40" s="72"/>
      <c r="K40" s="72"/>
      <c r="L40" s="294" t="s">
        <v>8</v>
      </c>
      <c r="M40" s="30"/>
      <c r="N40" s="30"/>
      <c r="O40" s="767" t="s">
        <v>8</v>
      </c>
      <c r="P40" s="768"/>
      <c r="Q40" s="19"/>
    </row>
    <row r="41" spans="1:17" ht="19.5" customHeight="1" x14ac:dyDescent="0.25">
      <c r="A41" s="258"/>
      <c r="B41" s="56"/>
      <c r="C41" s="20"/>
      <c r="D41" s="295" t="s">
        <v>243</v>
      </c>
      <c r="E41" s="707" t="s">
        <v>253</v>
      </c>
      <c r="F41" s="707"/>
      <c r="G41" s="707"/>
      <c r="H41" s="707"/>
      <c r="I41" s="707"/>
      <c r="J41" s="707"/>
      <c r="K41" s="769"/>
      <c r="L41" s="296">
        <f>Seite5!O8</f>
        <v>0</v>
      </c>
      <c r="M41" s="30"/>
      <c r="N41" s="30"/>
      <c r="O41" s="743"/>
      <c r="P41" s="745"/>
      <c r="Q41" s="19"/>
    </row>
    <row r="42" spans="1:17" ht="19.5" customHeight="1" x14ac:dyDescent="0.25">
      <c r="A42" s="258"/>
      <c r="B42" s="56"/>
      <c r="C42" s="20"/>
      <c r="D42" s="143" t="s">
        <v>244</v>
      </c>
      <c r="E42" s="753" t="s">
        <v>254</v>
      </c>
      <c r="F42" s="753"/>
      <c r="G42" s="753"/>
      <c r="H42" s="753"/>
      <c r="I42" s="753"/>
      <c r="J42" s="753"/>
      <c r="K42" s="46"/>
      <c r="L42" s="290">
        <f>Seite5!L38</f>
        <v>0</v>
      </c>
      <c r="M42" s="46"/>
      <c r="N42" s="46"/>
      <c r="O42" s="743"/>
      <c r="P42" s="745"/>
      <c r="Q42" s="19"/>
    </row>
    <row r="43" spans="1:17" ht="19.5" customHeight="1" x14ac:dyDescent="0.25">
      <c r="A43" s="258"/>
      <c r="B43" s="56"/>
      <c r="C43" s="20"/>
      <c r="D43" s="143" t="s">
        <v>245</v>
      </c>
      <c r="E43" s="125" t="s">
        <v>101</v>
      </c>
      <c r="F43" s="46"/>
      <c r="G43" s="46"/>
      <c r="H43" s="125"/>
      <c r="I43" s="46"/>
      <c r="J43" s="46"/>
      <c r="K43" s="46"/>
      <c r="L43" s="297" t="str">
        <f>IF(AND(L41&gt;0,L42&gt;0),L42-L41," ")</f>
        <v xml:space="preserve"> </v>
      </c>
      <c r="M43" s="298"/>
      <c r="N43" s="46"/>
      <c r="O43" s="774"/>
      <c r="P43" s="775"/>
      <c r="Q43" s="19"/>
    </row>
    <row r="44" spans="1:17" ht="3.3" customHeight="1" thickBot="1" x14ac:dyDescent="0.3">
      <c r="A44" s="258"/>
      <c r="B44" s="56"/>
      <c r="C44" s="20"/>
      <c r="D44" s="299"/>
      <c r="E44" s="20"/>
      <c r="F44" s="20"/>
      <c r="G44" s="20"/>
      <c r="H44" s="20"/>
      <c r="I44" s="20"/>
      <c r="J44" s="20"/>
      <c r="K44" s="20"/>
      <c r="L44" s="20"/>
      <c r="M44" s="20"/>
      <c r="N44" s="20"/>
      <c r="O44" s="50"/>
      <c r="P44" s="52"/>
      <c r="Q44" s="19"/>
    </row>
    <row r="45" spans="1:17" ht="18" customHeight="1" x14ac:dyDescent="0.25">
      <c r="A45" s="258"/>
      <c r="B45" s="56"/>
      <c r="C45" s="20"/>
      <c r="D45" s="56" t="s">
        <v>102</v>
      </c>
      <c r="E45" s="20"/>
      <c r="F45" s="20"/>
      <c r="G45" s="20"/>
      <c r="H45" s="20"/>
      <c r="I45" s="90"/>
      <c r="J45" s="90" t="s">
        <v>103</v>
      </c>
      <c r="K45" s="90"/>
      <c r="L45" s="90"/>
      <c r="M45" s="90" t="s">
        <v>104</v>
      </c>
      <c r="N45" s="90"/>
      <c r="O45" s="20"/>
      <c r="P45" s="20"/>
      <c r="Q45" s="19"/>
    </row>
    <row r="46" spans="1:17" ht="16.5" customHeight="1" x14ac:dyDescent="0.25">
      <c r="A46" s="258"/>
      <c r="B46" s="56"/>
      <c r="C46" s="20"/>
      <c r="D46" s="56"/>
      <c r="E46" s="20"/>
      <c r="F46" s="20"/>
      <c r="G46" s="20"/>
      <c r="H46" s="20"/>
      <c r="I46" s="90"/>
      <c r="J46" s="90" t="s">
        <v>105</v>
      </c>
      <c r="K46" s="90"/>
      <c r="L46" s="20"/>
      <c r="M46" s="770"/>
      <c r="N46" s="618"/>
      <c r="O46" s="618"/>
      <c r="P46" s="619"/>
      <c r="Q46" s="389"/>
    </row>
    <row r="47" spans="1:17" ht="8.5500000000000007" customHeight="1" x14ac:dyDescent="0.25">
      <c r="A47" s="258"/>
      <c r="B47" s="82"/>
      <c r="C47" s="30"/>
      <c r="D47" s="56"/>
      <c r="E47" s="30"/>
      <c r="F47" s="30"/>
      <c r="G47" s="30"/>
      <c r="H47" s="30"/>
      <c r="I47" s="30"/>
      <c r="J47" s="30"/>
      <c r="K47" s="30"/>
      <c r="L47" s="30"/>
      <c r="M47" s="356"/>
      <c r="N47" s="356"/>
      <c r="O47" s="356"/>
      <c r="P47" s="356"/>
      <c r="Q47" s="206"/>
    </row>
    <row r="48" spans="1:17" ht="22.5" customHeight="1" x14ac:dyDescent="0.25">
      <c r="A48" s="258"/>
      <c r="B48" s="56"/>
      <c r="C48" s="25"/>
      <c r="D48" s="54"/>
      <c r="E48" s="54"/>
      <c r="F48" s="54"/>
      <c r="G48" s="54"/>
      <c r="H48" s="54"/>
      <c r="I48" s="54"/>
      <c r="J48" s="54"/>
      <c r="K48" s="54"/>
      <c r="L48" s="54"/>
      <c r="M48" s="452"/>
      <c r="N48" s="452"/>
      <c r="O48" s="452"/>
      <c r="P48" s="452"/>
      <c r="Q48" s="394"/>
    </row>
    <row r="49" spans="1:17" ht="39.75" customHeight="1" x14ac:dyDescent="0.25">
      <c r="A49" s="258"/>
      <c r="B49" s="56"/>
      <c r="C49" s="25"/>
      <c r="D49" s="466"/>
      <c r="E49" s="772"/>
      <c r="F49" s="771"/>
      <c r="G49" s="771"/>
      <c r="H49" s="771"/>
      <c r="I49" s="771"/>
      <c r="J49" s="771"/>
      <c r="K49" s="771"/>
      <c r="L49" s="771"/>
      <c r="M49" s="771"/>
      <c r="N49" s="771"/>
      <c r="O49" s="771"/>
      <c r="P49" s="771"/>
      <c r="Q49" s="19"/>
    </row>
    <row r="50" spans="1:17" ht="28.2" customHeight="1" x14ac:dyDescent="0.25">
      <c r="A50" s="258"/>
      <c r="B50" s="56"/>
      <c r="C50" s="25"/>
      <c r="D50" s="466"/>
      <c r="E50" s="771"/>
      <c r="F50" s="771"/>
      <c r="G50" s="771"/>
      <c r="H50" s="771"/>
      <c r="I50" s="771"/>
      <c r="J50" s="771"/>
      <c r="K50" s="771"/>
      <c r="L50" s="771"/>
      <c r="M50" s="771"/>
      <c r="N50" s="771"/>
      <c r="O50" s="771"/>
      <c r="P50" s="771"/>
      <c r="Q50" s="19"/>
    </row>
    <row r="51" spans="1:17" ht="28.2" customHeight="1" x14ac:dyDescent="0.25">
      <c r="B51" s="82"/>
      <c r="C51" s="25"/>
      <c r="D51" s="466"/>
      <c r="E51" s="772"/>
      <c r="F51" s="773"/>
      <c r="G51" s="773"/>
      <c r="H51" s="773"/>
      <c r="I51" s="773"/>
      <c r="J51" s="773"/>
      <c r="K51" s="773"/>
      <c r="L51" s="773"/>
      <c r="M51" s="773"/>
      <c r="N51" s="773"/>
      <c r="O51" s="773"/>
      <c r="P51" s="773"/>
      <c r="Q51" s="19"/>
    </row>
    <row r="52" spans="1:17" ht="26.55" customHeight="1" thickBot="1" x14ac:dyDescent="0.3">
      <c r="A52" s="320"/>
      <c r="B52" s="399"/>
      <c r="C52" s="417"/>
      <c r="D52" s="417"/>
      <c r="E52" s="51"/>
      <c r="F52" s="51"/>
      <c r="G52" s="51"/>
      <c r="H52" s="418"/>
      <c r="I52" s="418"/>
      <c r="J52" s="51"/>
      <c r="K52" s="51"/>
      <c r="L52" s="51"/>
      <c r="M52" s="51"/>
      <c r="N52" s="51"/>
      <c r="O52" s="51"/>
      <c r="P52" s="51"/>
      <c r="Q52" s="52"/>
    </row>
    <row r="53" spans="1:17" ht="16.5" customHeight="1" x14ac:dyDescent="0.25">
      <c r="D53" s="237"/>
      <c r="E53" s="238"/>
      <c r="H53" s="239"/>
      <c r="I53" s="235"/>
      <c r="J53" s="235"/>
      <c r="K53" s="239"/>
      <c r="L53" s="239"/>
    </row>
    <row r="54" spans="1:17" ht="4.8" customHeight="1" x14ac:dyDescent="0.25"/>
    <row r="55" spans="1:17" ht="14.25" customHeight="1" x14ac:dyDescent="0.25"/>
    <row r="56" spans="1:17" ht="21.3" customHeight="1" x14ac:dyDescent="0.25">
      <c r="B56" s="238"/>
      <c r="C56" s="240"/>
      <c r="D56" s="238"/>
      <c r="E56" s="238"/>
      <c r="F56" s="238"/>
      <c r="G56" s="238"/>
      <c r="H56" s="238"/>
      <c r="I56" s="238"/>
      <c r="J56" s="238"/>
    </row>
    <row r="57" spans="1:17" ht="16.5" customHeight="1" x14ac:dyDescent="0.25">
      <c r="B57" s="238"/>
      <c r="C57" s="240"/>
      <c r="D57" s="241"/>
      <c r="E57" s="242"/>
      <c r="F57" s="238"/>
      <c r="G57" s="243"/>
      <c r="H57" s="244"/>
      <c r="J57" s="238"/>
      <c r="O57" s="245"/>
      <c r="P57" s="245"/>
    </row>
    <row r="58" spans="1:17" ht="16.5" customHeight="1" x14ac:dyDescent="0.25">
      <c r="B58" s="238"/>
      <c r="C58" s="240"/>
      <c r="D58" s="246"/>
      <c r="E58" s="243"/>
      <c r="F58" s="243"/>
      <c r="G58" s="243"/>
      <c r="H58" s="247"/>
      <c r="I58" s="248"/>
      <c r="J58" s="249"/>
      <c r="O58" s="250"/>
    </row>
    <row r="59" spans="1:17" ht="16.5" customHeight="1" x14ac:dyDescent="0.25">
      <c r="D59" s="246"/>
      <c r="E59" s="722"/>
      <c r="F59" s="722"/>
      <c r="G59" s="722"/>
      <c r="H59" s="722"/>
      <c r="I59" s="702"/>
      <c r="J59" s="702"/>
      <c r="O59" s="250"/>
    </row>
    <row r="60" spans="1:17" ht="16.5" customHeight="1" x14ac:dyDescent="0.25">
      <c r="D60" s="251"/>
      <c r="E60" s="242"/>
      <c r="F60" s="232"/>
      <c r="G60" s="235"/>
      <c r="H60" s="235"/>
      <c r="I60" s="235"/>
      <c r="J60" s="235"/>
      <c r="O60" s="250"/>
    </row>
    <row r="61" spans="1:17" ht="15" customHeight="1" x14ac:dyDescent="0.25">
      <c r="D61" s="251"/>
      <c r="E61" s="232"/>
      <c r="F61" s="232"/>
    </row>
    <row r="62" spans="1:17" ht="16.5" customHeight="1" x14ac:dyDescent="0.25">
      <c r="D62" s="241"/>
      <c r="E62" s="242"/>
      <c r="F62" s="232"/>
    </row>
    <row r="63" spans="1:17" ht="16.5" customHeight="1" x14ac:dyDescent="0.25">
      <c r="D63" s="246"/>
      <c r="E63" s="252"/>
      <c r="F63" s="232"/>
      <c r="L63" s="245"/>
    </row>
    <row r="64" spans="1:17" ht="9.75" customHeight="1" x14ac:dyDescent="0.25">
      <c r="D64" s="246"/>
      <c r="E64" s="235"/>
      <c r="F64" s="232"/>
      <c r="H64" s="253"/>
      <c r="J64" s="236"/>
    </row>
    <row r="65" spans="3:16" ht="16.5" customHeight="1" x14ac:dyDescent="0.25">
      <c r="D65" s="246"/>
      <c r="E65" s="722"/>
      <c r="F65" s="722"/>
      <c r="G65" s="722"/>
      <c r="H65" s="250"/>
      <c r="J65" s="703"/>
      <c r="K65" s="703"/>
      <c r="L65" s="250"/>
    </row>
    <row r="66" spans="3:16" ht="9.75" customHeight="1" x14ac:dyDescent="0.25">
      <c r="D66" s="246"/>
      <c r="E66" s="254"/>
      <c r="F66" s="254"/>
      <c r="G66" s="254"/>
      <c r="H66" s="253"/>
      <c r="J66" s="236"/>
      <c r="K66" s="245"/>
    </row>
    <row r="67" spans="3:16" ht="16.5" customHeight="1" x14ac:dyDescent="0.25">
      <c r="D67" s="246"/>
      <c r="E67" s="235"/>
      <c r="F67" s="235"/>
      <c r="J67" s="703"/>
      <c r="K67" s="703"/>
      <c r="L67" s="250"/>
    </row>
    <row r="68" spans="3:16" ht="6" customHeight="1" x14ac:dyDescent="0.25">
      <c r="D68" s="246"/>
      <c r="E68" s="235"/>
      <c r="F68" s="235"/>
      <c r="J68" s="255"/>
      <c r="K68" s="255"/>
      <c r="L68" s="250"/>
    </row>
    <row r="69" spans="3:16" ht="15" customHeight="1" x14ac:dyDescent="0.25">
      <c r="D69" s="246"/>
      <c r="E69" s="235"/>
      <c r="F69" s="235"/>
    </row>
    <row r="70" spans="3:16" ht="9.75" customHeight="1" x14ac:dyDescent="0.25">
      <c r="D70" s="246"/>
      <c r="E70" s="235"/>
      <c r="F70" s="232"/>
      <c r="H70" s="253"/>
      <c r="J70" s="236"/>
    </row>
    <row r="71" spans="3:16" ht="16.5" customHeight="1" x14ac:dyDescent="0.25">
      <c r="D71" s="246"/>
      <c r="E71" s="722"/>
      <c r="F71" s="722"/>
      <c r="G71" s="722"/>
      <c r="H71" s="250"/>
      <c r="J71" s="703"/>
      <c r="K71" s="703"/>
      <c r="L71" s="250"/>
    </row>
    <row r="72" spans="3:16" ht="9.75" customHeight="1" x14ac:dyDescent="0.25">
      <c r="D72" s="246"/>
      <c r="E72" s="254"/>
      <c r="F72" s="254"/>
      <c r="G72" s="254"/>
      <c r="H72" s="253"/>
      <c r="J72" s="236"/>
      <c r="K72" s="245"/>
    </row>
    <row r="73" spans="3:16" ht="16.5" customHeight="1" x14ac:dyDescent="0.25">
      <c r="D73" s="246"/>
      <c r="E73" s="235"/>
      <c r="F73" s="235"/>
      <c r="J73" s="703"/>
      <c r="K73" s="703"/>
      <c r="L73" s="250"/>
    </row>
    <row r="74" spans="3:16" ht="9.75" customHeight="1" x14ac:dyDescent="0.25">
      <c r="D74" s="246"/>
      <c r="E74" s="235"/>
      <c r="F74" s="232"/>
      <c r="H74" s="253"/>
      <c r="J74" s="236"/>
    </row>
    <row r="75" spans="3:16" ht="16.5" customHeight="1" x14ac:dyDescent="0.25">
      <c r="D75" s="246"/>
      <c r="E75" s="722"/>
      <c r="F75" s="722"/>
      <c r="G75" s="722"/>
      <c r="H75" s="250"/>
      <c r="J75" s="703"/>
      <c r="K75" s="703"/>
      <c r="L75" s="250"/>
    </row>
    <row r="76" spans="3:16" ht="9.75" customHeight="1" x14ac:dyDescent="0.25">
      <c r="D76" s="246"/>
      <c r="E76" s="254"/>
      <c r="F76" s="254"/>
      <c r="G76" s="254"/>
      <c r="H76" s="253"/>
      <c r="J76" s="236"/>
      <c r="K76" s="245"/>
    </row>
    <row r="77" spans="3:16" ht="16.5" customHeight="1" x14ac:dyDescent="0.25">
      <c r="D77" s="246"/>
      <c r="E77" s="235"/>
      <c r="F77" s="235"/>
      <c r="J77" s="703"/>
      <c r="K77" s="703"/>
      <c r="L77" s="250"/>
    </row>
    <row r="78" spans="3:16" ht="17.55" customHeight="1" x14ac:dyDescent="0.25">
      <c r="C78" s="240"/>
      <c r="D78" s="242"/>
      <c r="L78" s="250"/>
    </row>
    <row r="79" spans="3:16" ht="24.75" customHeight="1" x14ac:dyDescent="0.25">
      <c r="D79" s="256"/>
      <c r="I79" s="245"/>
      <c r="J79" s="245"/>
    </row>
    <row r="80" spans="3:16" ht="15" customHeight="1" x14ac:dyDescent="0.25">
      <c r="D80" s="241"/>
      <c r="E80" s="242"/>
      <c r="F80" s="238"/>
      <c r="G80" s="238"/>
      <c r="H80" s="238"/>
      <c r="I80" s="238"/>
      <c r="J80" s="238"/>
      <c r="K80" s="238"/>
      <c r="L80" s="249"/>
      <c r="P80" s="245"/>
    </row>
    <row r="81" spans="4:16" ht="16.5" customHeight="1" x14ac:dyDescent="0.25">
      <c r="D81" s="246"/>
      <c r="E81" s="235"/>
      <c r="H81" s="232"/>
      <c r="L81" s="250"/>
    </row>
    <row r="82" spans="4:16" x14ac:dyDescent="0.25">
      <c r="D82" s="234"/>
    </row>
    <row r="84" spans="4:16" ht="14.25" customHeight="1" x14ac:dyDescent="0.25"/>
    <row r="85" spans="4:16" x14ac:dyDescent="0.25">
      <c r="H85" s="235"/>
      <c r="I85" s="235"/>
      <c r="J85" s="702"/>
      <c r="K85" s="702"/>
      <c r="L85" s="702"/>
      <c r="M85" s="702"/>
      <c r="N85" s="702"/>
      <c r="O85" s="702"/>
      <c r="P85" s="702"/>
    </row>
  </sheetData>
  <sheetProtection algorithmName="SHA-512" hashValue="nSXJPxorC1wA0z87EgkYamy8abXG9b+hGLArNdd3ycPnEwWjxNhSCI9yUl0dv8FhC7ieXyNEiteXZwVMhTR/Sg==" saltValue="YPrnfNrIGJxau6hlcc8xNQ==" spinCount="100000" sheet="1" selectLockedCells="1"/>
  <mergeCells count="36">
    <mergeCell ref="J85:P85"/>
    <mergeCell ref="E65:G65"/>
    <mergeCell ref="J65:K65"/>
    <mergeCell ref="J67:K67"/>
    <mergeCell ref="E71:G71"/>
    <mergeCell ref="J71:K71"/>
    <mergeCell ref="E59:H59"/>
    <mergeCell ref="E75:G75"/>
    <mergeCell ref="J77:K77"/>
    <mergeCell ref="J75:K75"/>
    <mergeCell ref="J73:K73"/>
    <mergeCell ref="I59:J59"/>
    <mergeCell ref="M46:P46"/>
    <mergeCell ref="E50:P50"/>
    <mergeCell ref="E51:P51"/>
    <mergeCell ref="E49:P49"/>
    <mergeCell ref="O43:P43"/>
    <mergeCell ref="O40:P40"/>
    <mergeCell ref="O41:P41"/>
    <mergeCell ref="O42:P42"/>
    <mergeCell ref="E42:J42"/>
    <mergeCell ref="E41:K41"/>
    <mergeCell ref="J5:K5"/>
    <mergeCell ref="E5:H5"/>
    <mergeCell ref="I39:J39"/>
    <mergeCell ref="E13:G13"/>
    <mergeCell ref="J13:K13"/>
    <mergeCell ref="J16:K16"/>
    <mergeCell ref="E26:G26"/>
    <mergeCell ref="J32:K32"/>
    <mergeCell ref="J35:K35"/>
    <mergeCell ref="J29:K29"/>
    <mergeCell ref="E32:G32"/>
    <mergeCell ref="J26:K26"/>
    <mergeCell ref="J22:K22"/>
    <mergeCell ref="J19:K19"/>
  </mergeCells>
  <phoneticPr fontId="3" type="noConversion"/>
  <pageMargins left="0.39370078740157483" right="0.59055118110236227" top="0.59055118110236227" bottom="0.55118110236220474" header="0.51181102362204722" footer="0.51181102362204722"/>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8</xdr:col>
                    <xdr:colOff>99060</xdr:colOff>
                    <xdr:row>44</xdr:row>
                    <xdr:rowOff>0</xdr:rowOff>
                  </from>
                  <to>
                    <xdr:col>9</xdr:col>
                    <xdr:colOff>137160</xdr:colOff>
                    <xdr:row>44</xdr:row>
                    <xdr:rowOff>220980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11</xdr:col>
                    <xdr:colOff>533400</xdr:colOff>
                    <xdr:row>44</xdr:row>
                    <xdr:rowOff>0</xdr:rowOff>
                  </from>
                  <to>
                    <xdr:col>12</xdr:col>
                    <xdr:colOff>137160</xdr:colOff>
                    <xdr:row>44</xdr:row>
                    <xdr:rowOff>220980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8</xdr:col>
                    <xdr:colOff>99060</xdr:colOff>
                    <xdr:row>45</xdr:row>
                    <xdr:rowOff>0</xdr:rowOff>
                  </from>
                  <to>
                    <xdr:col>9</xdr:col>
                    <xdr:colOff>137160</xdr:colOff>
                    <xdr:row>46</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topLeftCell="C1" zoomScale="85" zoomScaleNormal="85" zoomScaleSheetLayoutView="98" workbookViewId="0">
      <selection activeCell="C2" sqref="C2:J2"/>
    </sheetView>
  </sheetViews>
  <sheetFormatPr baseColWidth="10" defaultColWidth="8.21875" defaultRowHeight="13.2" x14ac:dyDescent="0.25"/>
  <cols>
    <col min="1" max="1" width="0" style="448" hidden="1" customWidth="1"/>
    <col min="2" max="2" width="0.5546875" style="448" hidden="1" customWidth="1"/>
    <col min="3" max="3" width="4.109375" style="448" customWidth="1"/>
    <col min="4" max="4" width="4" style="448" customWidth="1"/>
    <col min="5" max="5" width="7.21875" style="448" customWidth="1"/>
    <col min="6" max="6" width="6.77734375" style="448" customWidth="1"/>
    <col min="7" max="7" width="25.44140625" style="448" customWidth="1"/>
    <col min="8" max="8" width="38.21875" style="448" customWidth="1"/>
    <col min="9" max="9" width="4" style="448" hidden="1" customWidth="1"/>
    <col min="10" max="10" width="1.5546875" style="448" customWidth="1"/>
    <col min="11" max="11" width="47.77734375" style="448" customWidth="1"/>
    <col min="12" max="16384" width="8.21875" style="448"/>
  </cols>
  <sheetData>
    <row r="1" spans="1:10" ht="6" customHeight="1" x14ac:dyDescent="0.25">
      <c r="A1" s="443"/>
      <c r="B1" s="444"/>
      <c r="C1" s="489"/>
      <c r="D1" s="490"/>
      <c r="E1" s="490"/>
      <c r="F1" s="490"/>
      <c r="G1" s="490"/>
      <c r="H1" s="490"/>
      <c r="I1" s="490"/>
      <c r="J1" s="491"/>
    </row>
    <row r="2" spans="1:10" ht="21.75" customHeight="1" x14ac:dyDescent="0.25">
      <c r="A2" s="445"/>
      <c r="B2" s="446"/>
      <c r="C2" s="779" t="s">
        <v>246</v>
      </c>
      <c r="D2" s="780"/>
      <c r="E2" s="780"/>
      <c r="F2" s="780"/>
      <c r="G2" s="780"/>
      <c r="H2" s="780"/>
      <c r="I2" s="780"/>
      <c r="J2" s="781"/>
    </row>
    <row r="3" spans="1:10" ht="21.75" customHeight="1" x14ac:dyDescent="0.25">
      <c r="A3" s="445"/>
      <c r="B3" s="446"/>
      <c r="C3" s="467"/>
      <c r="D3" s="468"/>
      <c r="E3" s="469"/>
      <c r="F3" s="469"/>
      <c r="G3" s="469"/>
      <c r="H3" s="469"/>
      <c r="I3" s="470"/>
      <c r="J3" s="471"/>
    </row>
    <row r="4" spans="1:10" ht="30.6" customHeight="1" x14ac:dyDescent="0.25">
      <c r="A4" s="445"/>
      <c r="B4" s="446"/>
      <c r="C4" s="472"/>
      <c r="D4" s="473"/>
      <c r="E4" s="782" t="s">
        <v>215</v>
      </c>
      <c r="F4" s="782"/>
      <c r="G4" s="782"/>
      <c r="H4" s="782"/>
      <c r="I4" s="782"/>
      <c r="J4" s="474"/>
    </row>
    <row r="5" spans="1:10" ht="18.600000000000001" customHeight="1" x14ac:dyDescent="0.25">
      <c r="A5" s="445"/>
      <c r="B5" s="446"/>
      <c r="C5" s="472"/>
      <c r="D5" s="475"/>
      <c r="E5" s="778"/>
      <c r="F5" s="778"/>
      <c r="G5" s="778"/>
      <c r="H5" s="778"/>
      <c r="I5" s="778"/>
      <c r="J5" s="476"/>
    </row>
    <row r="6" spans="1:10" ht="28.35" customHeight="1" x14ac:dyDescent="0.25">
      <c r="A6" s="445"/>
      <c r="B6" s="446"/>
      <c r="C6" s="472"/>
      <c r="D6" s="472"/>
      <c r="E6" s="778"/>
      <c r="F6" s="778"/>
      <c r="G6" s="778"/>
      <c r="H6" s="778"/>
      <c r="I6" s="778"/>
      <c r="J6" s="476"/>
    </row>
    <row r="7" spans="1:10" ht="28.2" customHeight="1" x14ac:dyDescent="0.25">
      <c r="A7" s="445"/>
      <c r="B7" s="446"/>
      <c r="C7" s="472"/>
      <c r="D7" s="472"/>
      <c r="E7" s="778"/>
      <c r="F7" s="778"/>
      <c r="G7" s="778"/>
      <c r="H7" s="778"/>
      <c r="I7" s="778"/>
      <c r="J7" s="476"/>
    </row>
    <row r="8" spans="1:10" ht="28.2" customHeight="1" x14ac:dyDescent="0.25">
      <c r="A8" s="445"/>
      <c r="B8" s="446"/>
      <c r="C8" s="472"/>
      <c r="D8" s="472"/>
      <c r="E8" s="778"/>
      <c r="F8" s="778"/>
      <c r="G8" s="778"/>
      <c r="H8" s="778"/>
      <c r="I8" s="778"/>
      <c r="J8" s="476"/>
    </row>
    <row r="9" spans="1:10" ht="28.2" customHeight="1" x14ac:dyDescent="0.25">
      <c r="A9" s="445"/>
      <c r="B9" s="446"/>
      <c r="C9" s="472"/>
      <c r="D9" s="472"/>
      <c r="E9" s="778"/>
      <c r="F9" s="778"/>
      <c r="G9" s="778"/>
      <c r="H9" s="778"/>
      <c r="I9" s="778"/>
      <c r="J9" s="476"/>
    </row>
    <row r="10" spans="1:10" ht="28.2" customHeight="1" x14ac:dyDescent="0.25">
      <c r="A10" s="445"/>
      <c r="B10" s="446"/>
      <c r="C10" s="472"/>
      <c r="D10" s="472"/>
      <c r="E10" s="778"/>
      <c r="F10" s="778"/>
      <c r="G10" s="778"/>
      <c r="H10" s="778"/>
      <c r="I10" s="778"/>
      <c r="J10" s="476"/>
    </row>
    <row r="11" spans="1:10" ht="28.2" customHeight="1" x14ac:dyDescent="0.25">
      <c r="A11" s="445"/>
      <c r="B11" s="446"/>
      <c r="C11" s="472"/>
      <c r="D11" s="472"/>
      <c r="E11" s="477" t="s">
        <v>197</v>
      </c>
      <c r="F11" s="477"/>
      <c r="G11" s="477"/>
      <c r="H11" s="477"/>
      <c r="I11" s="477"/>
      <c r="J11" s="476"/>
    </row>
    <row r="12" spans="1:10" ht="65.25" customHeight="1" x14ac:dyDescent="0.25">
      <c r="A12" s="445"/>
      <c r="B12" s="446"/>
      <c r="C12" s="472"/>
      <c r="D12" s="472"/>
      <c r="E12" s="478" t="s">
        <v>198</v>
      </c>
      <c r="F12" s="778" t="s">
        <v>216</v>
      </c>
      <c r="G12" s="783"/>
      <c r="H12" s="783"/>
      <c r="I12" s="783"/>
      <c r="J12" s="476"/>
    </row>
    <row r="13" spans="1:10" ht="21.75" customHeight="1" x14ac:dyDescent="0.25">
      <c r="A13" s="445"/>
      <c r="B13" s="446"/>
      <c r="C13" s="472"/>
      <c r="D13" s="472"/>
      <c r="E13" s="478" t="s">
        <v>198</v>
      </c>
      <c r="F13" s="776" t="s">
        <v>199</v>
      </c>
      <c r="G13" s="777"/>
      <c r="H13" s="777"/>
      <c r="I13" s="777"/>
      <c r="J13" s="476"/>
    </row>
    <row r="14" spans="1:10" ht="23.25" customHeight="1" x14ac:dyDescent="0.25">
      <c r="A14" s="445"/>
      <c r="B14" s="446"/>
      <c r="C14" s="472"/>
      <c r="D14" s="472"/>
      <c r="E14" s="478" t="s">
        <v>198</v>
      </c>
      <c r="F14" s="776" t="s">
        <v>200</v>
      </c>
      <c r="G14" s="777"/>
      <c r="H14" s="777"/>
      <c r="I14" s="777"/>
      <c r="J14" s="476"/>
    </row>
    <row r="15" spans="1:10" ht="27" customHeight="1" x14ac:dyDescent="0.25">
      <c r="A15" s="445"/>
      <c r="B15" s="446"/>
      <c r="C15" s="472"/>
      <c r="D15" s="472"/>
      <c r="E15" s="478" t="s">
        <v>198</v>
      </c>
      <c r="F15" s="776" t="s">
        <v>201</v>
      </c>
      <c r="G15" s="777"/>
      <c r="H15" s="777"/>
      <c r="I15" s="777"/>
      <c r="J15" s="476"/>
    </row>
    <row r="16" spans="1:10" ht="21.45" customHeight="1" x14ac:dyDescent="0.25">
      <c r="A16" s="445"/>
      <c r="B16" s="446"/>
      <c r="C16" s="472"/>
      <c r="D16" s="472"/>
      <c r="E16" s="479" t="s">
        <v>198</v>
      </c>
      <c r="F16" s="776" t="s">
        <v>202</v>
      </c>
      <c r="G16" s="777"/>
      <c r="H16" s="777"/>
      <c r="I16" s="777"/>
      <c r="J16" s="476"/>
    </row>
    <row r="17" spans="1:10" ht="18" customHeight="1" x14ac:dyDescent="0.25">
      <c r="A17" s="445"/>
      <c r="B17" s="446"/>
      <c r="C17" s="472"/>
      <c r="D17" s="472"/>
      <c r="E17" s="479" t="s">
        <v>198</v>
      </c>
      <c r="F17" s="776" t="s">
        <v>203</v>
      </c>
      <c r="G17" s="776"/>
      <c r="H17" s="776"/>
      <c r="I17" s="776"/>
      <c r="J17" s="476"/>
    </row>
    <row r="18" spans="1:10" ht="17.25" customHeight="1" x14ac:dyDescent="0.25">
      <c r="A18" s="445"/>
      <c r="B18" s="446"/>
      <c r="C18" s="472"/>
      <c r="D18" s="475"/>
      <c r="E18" s="480"/>
      <c r="F18" s="776"/>
      <c r="G18" s="776"/>
      <c r="H18" s="776"/>
      <c r="I18" s="776"/>
      <c r="J18" s="481"/>
    </row>
    <row r="19" spans="1:10" ht="28.2" customHeight="1" x14ac:dyDescent="0.25">
      <c r="A19" s="445"/>
      <c r="B19" s="446"/>
      <c r="C19" s="472"/>
      <c r="D19" s="472"/>
      <c r="E19" s="480"/>
      <c r="F19" s="776"/>
      <c r="G19" s="776"/>
      <c r="H19" s="776"/>
      <c r="I19" s="776"/>
      <c r="J19" s="481"/>
    </row>
    <row r="20" spans="1:10" ht="28.2" customHeight="1" x14ac:dyDescent="0.25">
      <c r="A20" s="445"/>
      <c r="B20" s="446"/>
      <c r="C20" s="472"/>
      <c r="D20" s="472"/>
      <c r="E20" s="477"/>
      <c r="F20" s="776"/>
      <c r="G20" s="776"/>
      <c r="H20" s="776"/>
      <c r="I20" s="776"/>
      <c r="J20" s="481"/>
    </row>
    <row r="21" spans="1:10" ht="28.2" customHeight="1" x14ac:dyDescent="0.25">
      <c r="A21" s="445"/>
      <c r="B21" s="446"/>
      <c r="C21" s="472"/>
      <c r="D21" s="472"/>
      <c r="E21" s="477"/>
      <c r="F21" s="492" t="s">
        <v>219</v>
      </c>
      <c r="G21" s="482"/>
      <c r="H21" s="482"/>
      <c r="I21" s="482"/>
      <c r="J21" s="481"/>
    </row>
    <row r="22" spans="1:10" ht="28.2" customHeight="1" x14ac:dyDescent="0.25">
      <c r="A22" s="445"/>
      <c r="B22" s="446"/>
      <c r="C22" s="472"/>
      <c r="D22" s="472"/>
      <c r="E22" s="778"/>
      <c r="F22" s="778"/>
      <c r="G22" s="778"/>
      <c r="H22" s="778"/>
      <c r="I22" s="778"/>
      <c r="J22" s="481"/>
    </row>
    <row r="23" spans="1:10" ht="28.2" customHeight="1" x14ac:dyDescent="0.25">
      <c r="A23" s="445"/>
      <c r="B23" s="446"/>
      <c r="C23" s="472"/>
      <c r="D23" s="472"/>
      <c r="E23" s="778"/>
      <c r="F23" s="778"/>
      <c r="G23" s="778"/>
      <c r="H23" s="778"/>
      <c r="I23" s="778"/>
      <c r="J23" s="481"/>
    </row>
    <row r="24" spans="1:10" ht="28.2" customHeight="1" x14ac:dyDescent="0.25">
      <c r="A24" s="445"/>
      <c r="B24" s="446"/>
      <c r="C24" s="472"/>
      <c r="D24" s="472"/>
      <c r="E24" s="483"/>
      <c r="F24" s="483"/>
      <c r="G24" s="483"/>
      <c r="H24" s="483"/>
      <c r="I24" s="483"/>
      <c r="J24" s="481"/>
    </row>
    <row r="25" spans="1:10" ht="27.75" customHeight="1" x14ac:dyDescent="0.25">
      <c r="A25" s="445"/>
      <c r="B25" s="446"/>
      <c r="C25" s="472"/>
      <c r="D25" s="472"/>
      <c r="E25" s="483"/>
      <c r="F25" s="483"/>
      <c r="G25" s="483"/>
      <c r="H25" s="483"/>
      <c r="I25" s="483"/>
      <c r="J25" s="481"/>
    </row>
    <row r="26" spans="1:10" ht="9.75" customHeight="1" x14ac:dyDescent="0.25">
      <c r="A26" s="445"/>
      <c r="B26" s="446"/>
      <c r="C26" s="472"/>
      <c r="D26" s="472"/>
      <c r="E26" s="483"/>
      <c r="F26" s="483"/>
      <c r="G26" s="483"/>
      <c r="H26" s="483"/>
      <c r="I26" s="483"/>
      <c r="J26" s="481"/>
    </row>
    <row r="27" spans="1:10" ht="18" customHeight="1" x14ac:dyDescent="0.25">
      <c r="A27" s="445"/>
      <c r="B27" s="446"/>
      <c r="C27" s="484"/>
      <c r="D27" s="485"/>
      <c r="E27" s="483"/>
      <c r="F27" s="483"/>
      <c r="G27" s="483"/>
      <c r="H27" s="483"/>
      <c r="I27" s="483"/>
      <c r="J27" s="481"/>
    </row>
    <row r="28" spans="1:10" ht="5.25" customHeight="1" x14ac:dyDescent="0.25">
      <c r="A28" s="445"/>
      <c r="B28" s="447"/>
      <c r="C28" s="486"/>
      <c r="D28" s="486"/>
      <c r="E28" s="487"/>
      <c r="F28" s="487"/>
      <c r="G28" s="487"/>
      <c r="H28" s="487"/>
      <c r="I28" s="487"/>
      <c r="J28" s="488"/>
    </row>
    <row r="29" spans="1:10" ht="20.25" customHeight="1" x14ac:dyDescent="0.25">
      <c r="A29" s="449"/>
      <c r="B29" s="450"/>
    </row>
  </sheetData>
  <sheetProtection algorithmName="SHA-512" hashValue="CD/TtjbOSWjVswFSF7npAUNvGgISnvHhvFewoH25ln7gtVadLuPgiK9F0v7CLW6H4+aorJuZxf6k1QDJ3RSXuQ==" saltValue="PERwBz1gQpgnip1CFX/vcA==" spinCount="100000" sheet="1" selectLockedCells="1" selectUnlockedCells="1"/>
  <mergeCells count="9">
    <mergeCell ref="F16:I16"/>
    <mergeCell ref="F17:I20"/>
    <mergeCell ref="E22:I23"/>
    <mergeCell ref="C2:J2"/>
    <mergeCell ref="E4:I10"/>
    <mergeCell ref="F12:I12"/>
    <mergeCell ref="F13:I13"/>
    <mergeCell ref="F14:I14"/>
    <mergeCell ref="F15:I15"/>
  </mergeCells>
  <pageMargins left="0.7" right="0.7" top="0.78740157499999996" bottom="0.78740157499999996" header="0.3" footer="0.3"/>
  <pageSetup paperSize="9" scale="98"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7</xdr:col>
                    <xdr:colOff>739140</xdr:colOff>
                    <xdr:row>28</xdr:row>
                    <xdr:rowOff>0</xdr:rowOff>
                  </from>
                  <to>
                    <xdr:col>7</xdr:col>
                    <xdr:colOff>739140</xdr:colOff>
                    <xdr:row>28</xdr:row>
                    <xdr:rowOff>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739140</xdr:colOff>
                    <xdr:row>29</xdr:row>
                    <xdr:rowOff>0</xdr:rowOff>
                  </from>
                  <to>
                    <xdr:col>7</xdr:col>
                    <xdr:colOff>739140</xdr:colOff>
                    <xdr:row>29</xdr:row>
                    <xdr:rowOff>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7</xdr:col>
                    <xdr:colOff>739140</xdr:colOff>
                    <xdr:row>29</xdr:row>
                    <xdr:rowOff>0</xdr:rowOff>
                  </from>
                  <to>
                    <xdr:col>7</xdr:col>
                    <xdr:colOff>739140</xdr:colOff>
                    <xdr:row>29</xdr:row>
                    <xdr:rowOff>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739140</xdr:colOff>
                    <xdr:row>29</xdr:row>
                    <xdr:rowOff>0</xdr:rowOff>
                  </from>
                  <to>
                    <xdr:col>7</xdr:col>
                    <xdr:colOff>739140</xdr:colOff>
                    <xdr:row>29</xdr:row>
                    <xdr:rowOff>68580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Christoph Wiedemann"/>
    <f:field ref="FSCFOLIO_1_1001_FieldCurrentDate" text="19.01.2024 12:59"/>
    <f:field ref="objvalidfrom" date="" text="" edit="true"/>
    <f:field ref="objvalidto" date="" text="" edit="true"/>
    <f:field ref="FSCFOLIO_1_1001_FieldReleasedVersionDate" text=""/>
    <f:field ref="FSCFOLIO_1_1001_FieldReleasedVersionNr" text=""/>
    <f:field ref="CCAPRECONFIG_15_1001_Objektname" text="stabau_ib_Dezember_2023" edit="true"/>
    <f:field ref="DEPRECONFIG_15_1001_Objektname" text="stabau_ib_Dezember_2023"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stabau_ib_Dezember_2023" edit="true"/>
    <f:field ref="objsubject" text="" edit="true"/>
    <f:field ref="objcreatedby" text="Reßler, Franziska, StMB"/>
    <f:field ref="objcreatedat" date="2023-10-04T16:42:04" text="04.10.2023 16:42:04"/>
    <f:field ref="objchangedby" text="Haase, Petra, StMB"/>
    <f:field ref="objmodifiedat" date="2023-12-11T08:25:46" text="11.12.2023 08:25:46"/>
    <f:field ref="objprimaryrelated__0_objname" text="Formulare Internet" edit="true"/>
    <f:field ref="objprimaryrelated__0_objsubject" text="" edit="true"/>
    <f:field ref="objprimaryrelated__0_objcreatedby" text="Reßler, Franziska, StMB"/>
    <f:field ref="objprimaryrelated__0_objcreatedat" date="2024-01-09T14:50:09" text="09.01.2024 14:50:09"/>
    <f:field ref="objprimaryrelated__0_objchangedby" text="Reßler, Franziska, StMB"/>
    <f:field ref="objprimaryrelated__0_objmodifiedat" date="2024-01-10T08:19:48" text="10.01.2024 08:19:48"/>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Vorblatt</vt:lpstr>
      <vt:lpstr>Dropdown</vt:lpstr>
      <vt:lpstr>Seite1</vt:lpstr>
      <vt:lpstr>Adressen Bew.</vt:lpstr>
      <vt:lpstr>Seite2</vt:lpstr>
      <vt:lpstr>Seite3</vt:lpstr>
      <vt:lpstr>Seite4</vt:lpstr>
      <vt:lpstr>Seite5</vt:lpstr>
      <vt:lpstr>Seite6</vt:lpstr>
      <vt:lpstr>Seite7</vt:lpstr>
      <vt:lpstr>Seite1!Druckbereich</vt:lpstr>
      <vt:lpstr>Seite2!Druckbereich</vt:lpstr>
      <vt:lpstr>Seite3!Druckbereich</vt:lpstr>
      <vt:lpstr>Seite4!Druckbereich</vt:lpstr>
      <vt:lpstr>Seite5!Druckbereich</vt:lpstr>
      <vt:lpstr>Seite6!Druckbereich</vt:lpstr>
      <vt:lpstr>Seite7!Druckbereich</vt:lpstr>
      <vt:lpstr>Vorblatt!Druckbereich</vt:lpstr>
    </vt:vector>
  </TitlesOfParts>
  <Company>StMB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Wohnraumförderung</dc:title>
  <dc:subject>Formblatt Stabau Ib</dc:subject>
  <dc:creator>Referat 31</dc:creator>
  <cp:lastModifiedBy>Haase, Petra (StMB)</cp:lastModifiedBy>
  <cp:lastPrinted>2024-09-09T08:04:32Z</cp:lastPrinted>
  <dcterms:created xsi:type="dcterms:W3CDTF">2012-01-12T13:00:40Z</dcterms:created>
  <dcterms:modified xsi:type="dcterms:W3CDTF">2026-03-26T09:14:48Z</dcterms:modified>
</cp:coreProperties>
</file>